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firstSheet="3" activeTab="5"/>
  </bookViews>
  <sheets>
    <sheet name="งบแสดงฐานะการเงิน" sheetId="1" r:id="rId1"/>
    <sheet name="หมายเหตุ" sheetId="2" r:id="rId2"/>
    <sheet name="งบทรัพย์สิน" sheetId="3" r:id="rId3"/>
    <sheet name="งบทดลอง" sheetId="4" r:id="rId4"/>
    <sheet name="หมายเหตุลบทดลอง" sheetId="5" r:id="rId5"/>
    <sheet name="รายรับ - รายจ่ายปี56" sheetId="6" r:id="rId6"/>
    <sheet name="กระดาษทำการ" sheetId="7" r:id="rId7"/>
    <sheet name="หมายเหตุกระดาษทำการ" sheetId="8" r:id="rId8"/>
  </sheets>
  <definedNames/>
  <calcPr fullCalcOnLoad="1"/>
</workbook>
</file>

<file path=xl/sharedStrings.xml><?xml version="1.0" encoding="utf-8"?>
<sst xmlns="http://schemas.openxmlformats.org/spreadsheetml/2006/main" count="337" uniqueCount="225">
  <si>
    <t>องค์การบริหารส่วนตำบลละลมใหม่พัฒนา</t>
  </si>
  <si>
    <t>เงินอุดหนุน</t>
  </si>
  <si>
    <t>รายรับ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</si>
  <si>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</si>
  <si>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</si>
  <si>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</si>
  <si>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</si>
  <si>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</si>
  <si>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</si>
  <si>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</si>
  <si>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</si>
  <si>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</si>
  <si>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องค์การบริหารส่วนตำบลละลมใหม่พัฒนา   อำเภอโชคชัย    จังหวัดนครราชสีมา</t>
  </si>
  <si>
    <t>งบแสดงฐานะการเงิน</t>
  </si>
  <si>
    <t>ทรัพย์สินตามงบทรัพย์สิน</t>
  </si>
  <si>
    <t>เงินฝาก ธกส.(ออมทรัพย์)โชคชัย</t>
  </si>
  <si>
    <t>เงินฝาก ธกส.(ประจำ)โชคชัย</t>
  </si>
  <si>
    <t>หนี้สินและเงินสะสม</t>
  </si>
  <si>
    <t>ทุนทรัพย์สิน</t>
  </si>
  <si>
    <t>เงินทุนสำรองเงินสะสม</t>
  </si>
  <si>
    <t>กระดาษทำการ</t>
  </si>
  <si>
    <t>งบทดลอง</t>
  </si>
  <si>
    <t>ใบผ่านบัญชีทั่วไป (ปรับปรุง)</t>
  </si>
  <si>
    <t>เงินสะสม</t>
  </si>
  <si>
    <t>เงินรับฝาก (หมายเหตุ 1)</t>
  </si>
  <si>
    <t>เงินรับฝาก-เงินมัดจำประกันสัญญา</t>
  </si>
  <si>
    <t>เงินรับฝาก-เงินส่วนลด 6%</t>
  </si>
  <si>
    <t>ทรัพย์สิน</t>
  </si>
  <si>
    <t>ธนาคาร ออมสิน (เผื่อเรียก) โชคชัย</t>
  </si>
  <si>
    <t xml:space="preserve">         เงินสะสม</t>
  </si>
  <si>
    <t>รายจ่ายอื่น</t>
  </si>
  <si>
    <t>ใบผ่านบัญชีทั่วไป (ปิดบัญชี)</t>
  </si>
  <si>
    <t>รายจ่ายรอจ่าย(หมายเหตุ 2)</t>
  </si>
  <si>
    <t>รายจ่ายค้างจ่าย(หมายเหตุ 3)</t>
  </si>
  <si>
    <t xml:space="preserve"> -2-</t>
  </si>
  <si>
    <t>องค์การบริหารส่วนตำบลละลมใหม่พัฒนา  อำเภอโชคชัย    จังหวัดนครราชสีมา</t>
  </si>
  <si>
    <t>ประมาณการ</t>
  </si>
  <si>
    <t>รายรับจริง</t>
  </si>
  <si>
    <t xml:space="preserve"> +</t>
  </si>
  <si>
    <t>สูง</t>
  </si>
  <si>
    <t xml:space="preserve"> -</t>
  </si>
  <si>
    <t>ต่ำ</t>
  </si>
  <si>
    <t>รายรับตามประมาณการ</t>
  </si>
  <si>
    <t xml:space="preserve">     </t>
  </si>
  <si>
    <t>ภาษีอากร</t>
  </si>
  <si>
    <t>ค่าธรรมเนียม ค่าปรับ  ค่าใบอนุญาต</t>
  </si>
  <si>
    <t>+</t>
  </si>
  <si>
    <t>รายได้จากทรัพย์สิน</t>
  </si>
  <si>
    <t>-</t>
  </si>
  <si>
    <t>รายได้เบ็ดเตล็ด</t>
  </si>
  <si>
    <t>ภาษีจัดสรร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</si>
  <si>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</si>
  <si>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</si>
  <si>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</si>
  <si>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รวมรายรับทั้งสิ้น</t>
  </si>
  <si>
    <t>รายจ่ายจริง</t>
  </si>
  <si>
    <t>รายจ่ายตามประมาณการ</t>
  </si>
  <si>
    <t xml:space="preserve"> </t>
  </si>
  <si>
    <t>งบกลาง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</si>
  <si>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</si>
  <si>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</si>
  <si>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</si>
  <si>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รายจ่าย</t>
  </si>
  <si>
    <t>(ต่ำกว่า)</t>
  </si>
  <si>
    <t>เรียน   นายกองค์การบริหารส่วนตำบลละลมใหม่พัฒนา</t>
  </si>
  <si>
    <t xml:space="preserve"> -   เพื่อโปรดทราบ</t>
  </si>
  <si>
    <t>(  นางพัฒนา         เหมือนจิตต์  )                                       (  นายสนธยา          ภักดีกิจ  )</t>
  </si>
  <si>
    <t>ทราบ</t>
  </si>
  <si>
    <t xml:space="preserve">   นายกองค์การบริหารส่วนตำบลละลมใหม่พัฒนา</t>
  </si>
  <si>
    <t>รายได้จากทุน</t>
  </si>
  <si>
    <t>องค์การบริหารส่วนตำบลละลมใหม่พัฒนา   อำเภอโชคชัย   จังหวัดนครราชสีมา</t>
  </si>
  <si>
    <t>งบทดลอง (หลังปิดบัญชี)</t>
  </si>
  <si>
    <t>ชื่อบัญชี</t>
  </si>
  <si>
    <t>รหัสบัญชี</t>
  </si>
  <si>
    <t>เดบิต</t>
  </si>
  <si>
    <t>เครดิต</t>
  </si>
  <si>
    <t>เรียน  นายกองค์การบริหารส่วนตำบลละลมใหม่พัฒนา</t>
  </si>
  <si>
    <t>นายกองค์การบริหารส่วนตำบลละลมใหม่พัฒนา</t>
  </si>
  <si>
    <t>งบทรัพย์สิน</t>
  </si>
  <si>
    <t>ประเภททรัพย์สิน</t>
  </si>
  <si>
    <t xml:space="preserve"> ยอดยกมา </t>
  </si>
  <si>
    <t xml:space="preserve"> รับเพิ่มงวดนี้ </t>
  </si>
  <si>
    <t xml:space="preserve"> จำหน่าย </t>
  </si>
  <si>
    <t xml:space="preserve"> ยกไปงวดหน้า </t>
  </si>
  <si>
    <t>ทรัพย์สินเกิดจาก</t>
  </si>
  <si>
    <t xml:space="preserve"> จำนวนเงิน </t>
  </si>
  <si>
    <t xml:space="preserve"> จากงวดก่อน </t>
  </si>
  <si>
    <t xml:space="preserve"> งวดนี้ </t>
  </si>
  <si>
    <t>ก. อสังหาริมทรัพย์</t>
  </si>
  <si>
    <t>ก. รายได้องค์การบริหารส่วนตำบล</t>
  </si>
  <si>
    <t xml:space="preserve"> -อาคารสำนักงาน</t>
  </si>
  <si>
    <t>ข.จ่ายขาดเงินสะสม</t>
  </si>
  <si>
    <t xml:space="preserve"> -อาคารตลาดนัดชุมชน</t>
  </si>
  <si>
    <t>ค.เงินอุดหนุนโครงการถ่ายโอน</t>
  </si>
  <si>
    <t xml:space="preserve"> -อาคารที่พักสายตรวจ</t>
  </si>
  <si>
    <t>ง.กระตุ้นเศรษฐกิจ</t>
  </si>
  <si>
    <t xml:space="preserve"> -รั้วรอบอาคาร อบต.</t>
  </si>
  <si>
    <t>จ.เงินอุดหนุนรัฐบาล</t>
  </si>
  <si>
    <t xml:space="preserve"> -รั้วรอบอาคารศูนย์พัฒนาเด็กเล็ก</t>
  </si>
  <si>
    <t xml:space="preserve"> -ระบบประปาหมู่บ้าน</t>
  </si>
  <si>
    <t>ช.เงินอุดหนุนไทยเข้มแข็ง 2555</t>
  </si>
  <si>
    <t xml:space="preserve"> -ระบบประปาหมู่บ้านขนาดกลาง</t>
  </si>
  <si>
    <t xml:space="preserve"> -ระบบประปาหมู่บ้านขนาดใหญ่</t>
  </si>
  <si>
    <t xml:space="preserve"> -หอถังสูงประปาระบบน้ำสะอาด</t>
  </si>
  <si>
    <t xml:space="preserve"> -ลานจอดรถ  อบต.</t>
  </si>
  <si>
    <t xml:space="preserve"> -อาคารศาลาประชาคม</t>
  </si>
  <si>
    <t xml:space="preserve"> -อาคารเอนกประสงค์</t>
  </si>
  <si>
    <t xml:space="preserve"> -หอประชุม  อบต.</t>
  </si>
  <si>
    <t xml:space="preserve"> -ศูนย์พัฒนาเด็กเล็ก</t>
  </si>
  <si>
    <t xml:space="preserve"> -โรงอาหารศูนย์พัฒนาเด็กเล็ก</t>
  </si>
  <si>
    <t xml:space="preserve"> -เหล็กดัด</t>
  </si>
  <si>
    <t xml:space="preserve"> -เสาธง</t>
  </si>
  <si>
    <t xml:space="preserve"> -ศาลพระภูมิ</t>
  </si>
  <si>
    <t xml:space="preserve"> -เตาเผาขยะ</t>
  </si>
  <si>
    <t xml:space="preserve"> -ป้ายประกาศ</t>
  </si>
  <si>
    <t xml:space="preserve"> -ถนนคอนกรีตเสริมเหล็ก</t>
  </si>
  <si>
    <t xml:space="preserve"> -ถนนลาดยาง</t>
  </si>
  <si>
    <t xml:space="preserve"> -รางระบายน้ำ</t>
  </si>
  <si>
    <t xml:space="preserve"> -เขื่อน</t>
  </si>
  <si>
    <t>ข. สังหาริมทรัพย์</t>
  </si>
  <si>
    <t xml:space="preserve"> -ครุภัณฑ์สำนักงาน</t>
  </si>
  <si>
    <t xml:space="preserve"> -ครุภัณฑ์งานบ้านงานครัว</t>
  </si>
  <si>
    <t xml:space="preserve"> -ครุภัณฑ์โฆษณาและเผยแพร่</t>
  </si>
  <si>
    <t xml:space="preserve"> -ครุภัณฑ์ยานพาหนะและขนส่ง</t>
  </si>
  <si>
    <t xml:space="preserve"> -ครุภัณฑ์คอมพิวเตอร์</t>
  </si>
  <si>
    <t xml:space="preserve"> -ครุภัณฑ์สำรวจ</t>
  </si>
  <si>
    <t xml:space="preserve"> -ครุภัณฑ์วิทยาศาสตร์</t>
  </si>
  <si>
    <t xml:space="preserve"> -ครุภัณฑ์ไฟฟ้าและวิทยุ</t>
  </si>
  <si>
    <t xml:space="preserve"> -อาคารเรียนศูนย์พัฒนาเด็กเล็ก</t>
  </si>
  <si>
    <t xml:space="preserve"> -ห้องน้ำศูนย์พัฒนาเด็กเล็ก</t>
  </si>
  <si>
    <t>บัญชีเงินรับฝาก</t>
  </si>
  <si>
    <t>รวม</t>
  </si>
  <si>
    <t>บัญชีรายจ่ายค้างจ่าย</t>
  </si>
  <si>
    <t>บัญชีรายจ่ายรอจ่าย</t>
  </si>
  <si>
    <t>รายจ่ายที่จ่ายจากเงินอุดหนุนที่รัฐบาลให้โดยระบุวัตถุประสงค์</t>
  </si>
  <si>
    <t>ฉ.เงินอุดหนุนเฉพาะกิจ</t>
  </si>
  <si>
    <r>
      <t>บวก</t>
    </r>
    <r>
      <rPr>
        <sz val="11.5"/>
        <rFont val="Angsana New"/>
        <family val="1"/>
      </rPr>
      <t xml:space="preserve">  รายรับเงินสะสม</t>
    </r>
  </si>
  <si>
    <r>
      <t>หัก</t>
    </r>
    <r>
      <rPr>
        <sz val="11.5"/>
        <rFont val="Angsana New"/>
        <family val="1"/>
      </rPr>
      <t xml:space="preserve">   จ่ายขาดเงินสะสม</t>
    </r>
  </si>
  <si>
    <t>ณ  วันที่  30  กันยายน    2556</t>
  </si>
  <si>
    <t>เงินฝาก ธ.กรุงไทย (ออมทรัพย์)</t>
  </si>
  <si>
    <t>เลขที่ 344-0-48430-0</t>
  </si>
  <si>
    <t>เลขที่ 01721-2-49173-3</t>
  </si>
  <si>
    <t>เลขที่ 01721-2-63080-6</t>
  </si>
  <si>
    <t>เลขที่ 30721-4-12488-3</t>
  </si>
  <si>
    <t>เลขที่ 052500737623</t>
  </si>
  <si>
    <t>ลูกหนี้ - ภาษีโรงเรือนและที่ดิน</t>
  </si>
  <si>
    <t>ลูกหนี้ - ภาษีบำรุงท้องที่</t>
  </si>
  <si>
    <t>เงินทุนโครงการเศรษฐกิจชุมชน</t>
  </si>
  <si>
    <t>รายจ่ายรอจ่าย  (หมายเหตุ 1)</t>
  </si>
  <si>
    <t>รายจ่ายค้างจ่าย   (หมายเหตุ 2)</t>
  </si>
  <si>
    <t>ภาษีโรงเรือนและที่ดิน</t>
  </si>
  <si>
    <t>ภาษีบำรุงท้องที่</t>
  </si>
  <si>
    <t>เงินสะสม   1   ตุลาคม  2555</t>
  </si>
  <si>
    <t>เงินสะสม  30  กันยายน   2556</t>
  </si>
  <si>
    <t>ค่าตอบแทนผู้ปฏิบัติราชการอันเป็นประโยชน์แก่ อปท. (ปลัด)</t>
  </si>
  <si>
    <t>ค่าตอบแทนผู้ปฏิบัติราชการอันเป็นประโยชน์แก่ อปท. (คลัง)</t>
  </si>
  <si>
    <t>ค่าตอบแทนผู้ปฏิบัติราชการอันเป็นประโยชน์แก่ อปท. (ช่าง)</t>
  </si>
  <si>
    <t>ค่าตอบแทนผู้ปฏิบัติราชการอันเป็นประโยชน์แก่ อปท. (สาธารณสุข)</t>
  </si>
  <si>
    <t>ค่าตอบแทนผู้ปฏิบัติราชการอันเป็นประโยชน์แก่ อปท. (การศึกษา)</t>
  </si>
  <si>
    <t>รายจ่ายเพื่อให้ได้มาซึ่งบริการ-ค่าจ้างเหมายามเฝ้า อบต.  เดือน ก.ย. 56</t>
  </si>
  <si>
    <t>รายจ่ายเพื่อให้ได้มาซึ่งบริการ-ค่าจ้างเหมาแม่บ้าน อบต.  เดือน ก.ย.  56</t>
  </si>
  <si>
    <t>ค่าที่ดินและสิ่งก่อสร้าง - โครงการก่อสร้างอาคารซุ้มประตูทางเข้าตำบลละลมใหม่พัฒนา</t>
  </si>
  <si>
    <t>ค่าอาหารเสริมนมโรงเรียน ประจำเดือน ก.ย. 56</t>
  </si>
  <si>
    <t>ค่าอาหารเสริมนมศูนย์พัฒนาเด็กเล็ก ประจำเดือน ก.ย. 56</t>
  </si>
  <si>
    <t>ค่าอาหารกลางวันศูนย์พัฒนาเด็กเล็ก ประจำเดือน ก.ย. 56</t>
  </si>
  <si>
    <t>ค่าอาหารกลางวันศูนย์พัฒนาเด็กเล็ก ประจำเดือน ต.ค.  56</t>
  </si>
  <si>
    <t>ณ วันที่  30  กันยายน    2556</t>
  </si>
  <si>
    <t>เงินรับฝาก  (หมาเหตุ 1 )</t>
  </si>
  <si>
    <t>รายจ่ายรอจ่าย  (หมาเหตุ 2 )</t>
  </si>
  <si>
    <t>รายจ่ายค้างจ่าย  (หมาเหตุ 3 )</t>
  </si>
  <si>
    <t xml:space="preserve"> -  เพื่อโปรดทราบ</t>
  </si>
  <si>
    <t>(  นางพัฒนา               เหมือนจิตต์ )                                           ( นายสนธยา               ภักดีกิจ )</t>
  </si>
  <si>
    <t xml:space="preserve">         ผู้อำนวยการกองคลัง                                                         ปลัดองค์การบริหารส่วนตำบล</t>
  </si>
  <si>
    <t>( นายนำ  ปลอดกระโทก )</t>
  </si>
  <si>
    <t>เงินมัดจำประกันสัญญา</t>
  </si>
  <si>
    <t>เงินส่วนลด  6 %</t>
  </si>
  <si>
    <t>งบรายรับ - รายจ่ายตามงบประมาณ  ประจำปี  2556</t>
  </si>
  <si>
    <t>ตั้งแต่วันที่  1  ตุลาคม   2555 ถึง วันที่  30  กันยายน    2556</t>
  </si>
  <si>
    <t>เงินอุดหนุนทั่วไป</t>
  </si>
  <si>
    <t xml:space="preserve">                                     ผู้อำนวยการกองคลัง                                              ปลัดองค์การบริหารส่วนตำบล</t>
  </si>
  <si>
    <t>(  นายนำ      ปลอดกระโทก  )</t>
  </si>
  <si>
    <t>ณ วันที่ 30 กันยายน  2556</t>
  </si>
  <si>
    <t>เงินฝาก ธ.กรุงไทย จำกัด (ออมทรัพย์)โชคชัย เลขที่ 344-0-48430-0</t>
  </si>
  <si>
    <t>เงินฝาก ธกส.(ออมทรัพย์)โชคชัย เลขที่ 01721-2-49173-3</t>
  </si>
  <si>
    <t>เงินฝาก ธกส.(ออมทรัพย์)โชคชัย เลขที่ 01721-2-63080-6</t>
  </si>
  <si>
    <t>เงินฝาก ธกส.(ประจำ)โชคชัย       เลขที่  30721-4-12488-3</t>
  </si>
  <si>
    <t>เงินฝาก ธ.ออมสิน(เผื่อเรียก)โชคชัย เลขที่ 0-5250073762-3</t>
  </si>
  <si>
    <t xml:space="preserve">              (ลงชื่อ).....................................................                                        (ลงชื่อ).........................................................                                        (ลงชื่อ)...................................................</t>
  </si>
  <si>
    <t>ลูกหนี้ - เงินทุนโครงการเศรษฐกิจชุมชน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</si>
  <si>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</si>
  <si>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หมายเหตุ 1  ประกอบงบแสดงฐานะการเงิน ณ วันที่    30   กันยายน     2556</t>
  </si>
  <si>
    <t>หมายเหตุ 2  ประกอบงบแสดงฐานะการเงิน ณ วันที่    30   กันยายน     2556</t>
  </si>
  <si>
    <t>เงินฝาก ธ.กรุงไทย สาขาโชคชัย (ออมทรัพย์) เลขที่ 344-0-48430-0</t>
  </si>
  <si>
    <t>เงินฝาก ธกส. สาขาโชคชัย (ออมทรัพย์) เลขที่ 01-721-2-49173-3</t>
  </si>
  <si>
    <t>เงินฝาก ธกส. สาขาโชคชัย (ออมทรัพย์) เลขที่ 01-721-2-63080-6</t>
  </si>
  <si>
    <t>เงินฝากธนาคารออมสิน สาขาโชคชัย (เผื่อเรียก) เลขที่ 0-5250073762-3</t>
  </si>
  <si>
    <t>เงินฝาก ธกส. สาขาโชคชัย (ประจำ)       เลขที่ 30-721-4-12488-3</t>
  </si>
  <si>
    <t>022</t>
  </si>
  <si>
    <t>023</t>
  </si>
  <si>
    <t>081</t>
  </si>
  <si>
    <t>082</t>
  </si>
  <si>
    <t>900</t>
  </si>
  <si>
    <t>600</t>
  </si>
  <si>
    <t>2001</t>
  </si>
  <si>
    <t>0101</t>
  </si>
  <si>
    <t>0102</t>
  </si>
  <si>
    <t>700</t>
  </si>
  <si>
    <t>หมายเหตุ 1  ประกอบงบทดลองหลังปิดบัญชี ณ วันที่    30   กันยายน     2556</t>
  </si>
  <si>
    <t>หมายเหตุ 2  ประกอบงบทดลองหลังปิดบัญชี ณ วันที่    30   กันยายน     2556</t>
  </si>
  <si>
    <t>หมายเหตุ 3  ประกอบงบทดลองหลังปิดบัญชี ณ วันที่    30   กันยายน     2556</t>
  </si>
  <si>
    <t xml:space="preserve">                                              ผู้อำนวยการกองคลัง                                                                  ปลัดองค์การบริหารส่วนตำบล                                           นายกองค์การบริหารส่วนตำบลละลมใหม่พัฒนา</t>
  </si>
  <si>
    <t xml:space="preserve">           (  นางพัฒนา       เหมือนจิตต์  )                                                            (  นายสนธยา      ภักดีกิจ  )                                                            (  นายนำ       ปลอดกระโทก   )</t>
  </si>
  <si>
    <t>หมายเหตุ 1  ประกอบงบกระดาษทำการ ณ วันที่    30   กันยายน     2556</t>
  </si>
  <si>
    <t>หมายเหตุ 2 ประกอบงบกระดาษทำการ ณ วันที่    30   กันยายน     2556</t>
  </si>
  <si>
    <t>หมายเหตุ 3 ประกอบงบกระดาษทำการ ณ วันที่    30   กันยายน     2556</t>
  </si>
  <si>
    <t>ณ  วันที่    30    กันยายน       2556</t>
  </si>
  <si>
    <t xml:space="preserve"> -ก่อสร้างกันสาด</t>
  </si>
  <si>
    <t xml:space="preserve"> -จุดตัดสิน</t>
  </si>
  <si>
    <t xml:space="preserve"> -ครุภัณฑ์ก่อสร้าง</t>
  </si>
  <si>
    <t xml:space="preserve"> -ครุภัณฑ์การศึกษา</t>
  </si>
  <si>
    <t xml:space="preserve"> -ครุภัณฑ์กีฬา</t>
  </si>
  <si>
    <t xml:space="preserve"> -ครุภัณฑ์อื่นๆ</t>
  </si>
  <si>
    <t xml:space="preserve">       (ลงชื่อ).............................................                     (ลงชื่อ).............................................                          (ลงชื่อ).................................................</t>
  </si>
  <si>
    <t xml:space="preserve">              (  นางพัฒนา          เหมือนจิตต์  )                                (  นายสนธยา           ภักดีกิจ  )                                      (  นายนำ       ปลอดกระโทก  )</t>
  </si>
  <si>
    <t xml:space="preserve">                       ผู้อำนวยการกองคลัง                                         ปลัดองค์การบริหารส่วนตำบล                            นายกองค์การบริหารส่วนตำบลละลมใหม่พัฒนา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</si>
</sst>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_);_(* \(#,##0\);_(* &quot;-&quot;??_);_(@_)"/>
    <numFmt numFmtId="192" formatCode="#,##0.00;[Red]#,##0.00"/>
    <numFmt numFmtId="193" formatCode="[$-F800]dddd\,\ mmmm\ dd\,\ yyyy"/>
    <numFmt numFmtId="194" formatCode="[$-41E]d\ mmmm\ yyyy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ngsana New"/>
      <family val="1"/>
    </font>
    <font>
      <sz val="13"/>
      <name val="TH SarabunPSK"/>
      <family val="2"/>
    </font>
    <font>
      <sz val="13"/>
      <name val="Arial"/>
      <family val="0"/>
    </font>
    <font>
      <b/>
      <sz val="14"/>
      <name val="Angsana New"/>
      <family val="1"/>
    </font>
    <font>
      <sz val="11.5"/>
      <name val="Angsana New"/>
      <family val="1"/>
    </font>
    <font>
      <u val="single"/>
      <sz val="11.5"/>
      <name val="Angsana New"/>
      <family val="1"/>
    </font>
    <font>
      <u val="singleAccounting"/>
      <sz val="11.5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1"/>
      <name val="Angsana New"/>
      <family val="1"/>
    </font>
    <font>
      <b/>
      <sz val="11.5"/>
      <name val="Angsana New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23" applyFont="1">
      <alignment/>
      <protection/>
    </xf>
    <xf numFmtId="0" fontId="8" fillId="0" borderId="0" xfId="23" applyFont="1" applyBorder="1">
      <alignment/>
      <protection/>
    </xf>
    <xf numFmtId="191" fontId="8" fillId="0" borderId="0" xfId="19" applyNumberFormat="1" applyFont="1" applyAlignment="1">
      <alignment/>
    </xf>
    <xf numFmtId="43" fontId="8" fillId="0" borderId="0" xfId="19" applyNumberFormat="1" applyFont="1" applyAlignment="1">
      <alignment/>
    </xf>
    <xf numFmtId="0" fontId="9" fillId="0" borderId="1" xfId="23" applyFont="1" applyBorder="1" applyAlignment="1">
      <alignment horizontal="center"/>
      <protection/>
    </xf>
    <xf numFmtId="187" fontId="8" fillId="0" borderId="2" xfId="19" applyNumberFormat="1" applyFont="1" applyBorder="1" applyAlignment="1">
      <alignment/>
    </xf>
    <xf numFmtId="43" fontId="8" fillId="0" borderId="2" xfId="19" applyNumberFormat="1" applyFont="1" applyBorder="1" applyAlignment="1">
      <alignment/>
    </xf>
    <xf numFmtId="0" fontId="8" fillId="0" borderId="3" xfId="23" applyFont="1" applyBorder="1">
      <alignment/>
      <protection/>
    </xf>
    <xf numFmtId="187" fontId="8" fillId="0" borderId="4" xfId="23" applyNumberFormat="1" applyFont="1" applyBorder="1">
      <alignment/>
      <protection/>
    </xf>
    <xf numFmtId="187" fontId="8" fillId="0" borderId="0" xfId="19" applyFont="1" applyBorder="1" applyAlignment="1">
      <alignment/>
    </xf>
    <xf numFmtId="0" fontId="8" fillId="0" borderId="4" xfId="23" applyFont="1" applyBorder="1">
      <alignment/>
      <protection/>
    </xf>
    <xf numFmtId="187" fontId="8" fillId="0" borderId="4" xfId="19" applyNumberFormat="1" applyFont="1" applyBorder="1" applyAlignment="1">
      <alignment/>
    </xf>
    <xf numFmtId="43" fontId="8" fillId="0" borderId="4" xfId="19" applyNumberFormat="1" applyFont="1" applyBorder="1" applyAlignment="1">
      <alignment/>
    </xf>
    <xf numFmtId="43" fontId="8" fillId="0" borderId="4" xfId="23" applyNumberFormat="1" applyFont="1" applyBorder="1" applyAlignment="1">
      <alignment horizontal="center"/>
      <protection/>
    </xf>
    <xf numFmtId="187" fontId="8" fillId="0" borderId="4" xfId="19" applyNumberFormat="1" applyFont="1" applyBorder="1" applyAlignment="1" quotePrefix="1">
      <alignment/>
    </xf>
    <xf numFmtId="0" fontId="9" fillId="0" borderId="0" xfId="23" applyFont="1" applyBorder="1" applyAlignment="1">
      <alignment/>
      <protection/>
    </xf>
    <xf numFmtId="187" fontId="10" fillId="0" borderId="4" xfId="19" applyNumberFormat="1" applyFont="1" applyBorder="1" applyAlignment="1">
      <alignment/>
    </xf>
    <xf numFmtId="0" fontId="8" fillId="0" borderId="0" xfId="23" applyFont="1" applyBorder="1" applyAlignment="1">
      <alignment/>
      <protection/>
    </xf>
    <xf numFmtId="187" fontId="8" fillId="0" borderId="5" xfId="19" applyNumberFormat="1" applyFont="1" applyBorder="1" applyAlignment="1">
      <alignment/>
    </xf>
    <xf numFmtId="0" fontId="9" fillId="0" borderId="4" xfId="23" applyFont="1" applyBorder="1">
      <alignment/>
      <protection/>
    </xf>
    <xf numFmtId="0" fontId="8" fillId="0" borderId="5" xfId="23" applyFont="1" applyBorder="1" applyAlignment="1">
      <alignment horizontal="left" indent="2"/>
      <protection/>
    </xf>
    <xf numFmtId="43" fontId="8" fillId="0" borderId="4" xfId="19" applyNumberFormat="1" applyFont="1" applyBorder="1" applyAlignment="1">
      <alignment horizontal="center"/>
    </xf>
    <xf numFmtId="0" fontId="8" fillId="0" borderId="6" xfId="23" applyFont="1" applyBorder="1">
      <alignment/>
      <protection/>
    </xf>
    <xf numFmtId="187" fontId="8" fillId="0" borderId="7" xfId="23" applyNumberFormat="1" applyFont="1" applyBorder="1">
      <alignment/>
      <protection/>
    </xf>
    <xf numFmtId="187" fontId="8" fillId="0" borderId="8" xfId="19" applyNumberFormat="1" applyFont="1" applyBorder="1" applyAlignment="1">
      <alignment horizontal="right"/>
    </xf>
    <xf numFmtId="187" fontId="8" fillId="0" borderId="7" xfId="19" applyNumberFormat="1" applyFont="1" applyBorder="1" applyAlignment="1">
      <alignment/>
    </xf>
    <xf numFmtId="43" fontId="8" fillId="0" borderId="8" xfId="19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9" xfId="24" applyFont="1" applyBorder="1" applyAlignment="1">
      <alignment horizontal="center"/>
      <protection/>
    </xf>
    <xf numFmtId="0" fontId="12" fillId="0" borderId="10" xfId="24" applyFont="1" applyBorder="1">
      <alignment/>
      <protection/>
    </xf>
    <xf numFmtId="0" fontId="12" fillId="0" borderId="11" xfId="24" applyFont="1" applyBorder="1">
      <alignment/>
      <protection/>
    </xf>
    <xf numFmtId="187" fontId="12" fillId="0" borderId="12" xfId="20" applyFont="1" applyBorder="1" applyAlignment="1">
      <alignment horizontal="right"/>
    </xf>
    <xf numFmtId="187" fontId="12" fillId="0" borderId="12" xfId="20" applyFont="1" applyBorder="1" applyAlignment="1">
      <alignment/>
    </xf>
    <xf numFmtId="187" fontId="12" fillId="0" borderId="13" xfId="20" applyFont="1" applyBorder="1" applyAlignment="1">
      <alignment horizontal="right"/>
    </xf>
    <xf numFmtId="187" fontId="12" fillId="0" borderId="13" xfId="20" applyFont="1" applyBorder="1" applyAlignment="1">
      <alignment/>
    </xf>
    <xf numFmtId="187" fontId="12" fillId="0" borderId="14" xfId="20" applyFont="1" applyBorder="1" applyAlignment="1">
      <alignment/>
    </xf>
    <xf numFmtId="187" fontId="12" fillId="0" borderId="14" xfId="20" applyFont="1" applyBorder="1" applyAlignment="1">
      <alignment horizontal="right"/>
    </xf>
    <xf numFmtId="0" fontId="12" fillId="0" borderId="13" xfId="24" applyFont="1" applyBorder="1">
      <alignment/>
      <protection/>
    </xf>
    <xf numFmtId="187" fontId="12" fillId="0" borderId="0" xfId="20" applyFont="1" applyAlignment="1">
      <alignment/>
    </xf>
    <xf numFmtId="0" fontId="12" fillId="0" borderId="15" xfId="24" applyFont="1" applyBorder="1" applyAlignment="1">
      <alignment horizontal="center"/>
      <protection/>
    </xf>
    <xf numFmtId="187" fontId="12" fillId="0" borderId="16" xfId="20" applyFont="1" applyBorder="1" applyAlignment="1">
      <alignment/>
    </xf>
    <xf numFmtId="187" fontId="13" fillId="0" borderId="4" xfId="17" applyNumberFormat="1" applyFont="1" applyBorder="1" applyAlignment="1">
      <alignment/>
    </xf>
    <xf numFmtId="0" fontId="7" fillId="0" borderId="0" xfId="0" applyFont="1" applyAlignment="1">
      <alignment horizontal="center"/>
    </xf>
    <xf numFmtId="192" fontId="7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/>
    </xf>
    <xf numFmtId="187" fontId="4" fillId="0" borderId="4" xfId="17" applyNumberFormat="1" applyFont="1" applyBorder="1" applyAlignment="1">
      <alignment/>
    </xf>
    <xf numFmtId="192" fontId="4" fillId="0" borderId="3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16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0" xfId="0" applyFont="1" applyAlignment="1">
      <alignment/>
    </xf>
    <xf numFmtId="19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8" fillId="0" borderId="0" xfId="23" applyFont="1" applyAlignment="1">
      <alignment/>
      <protection/>
    </xf>
    <xf numFmtId="43" fontId="4" fillId="0" borderId="0" xfId="0" applyNumberFormat="1" applyFont="1" applyAlignment="1">
      <alignment/>
    </xf>
    <xf numFmtId="43" fontId="4" fillId="0" borderId="0" xfId="17" applyNumberFormat="1" applyFont="1" applyAlignment="1">
      <alignment horizontal="center"/>
    </xf>
    <xf numFmtId="43" fontId="7" fillId="0" borderId="0" xfId="0" applyNumberFormat="1" applyFont="1" applyAlignment="1">
      <alignment/>
    </xf>
    <xf numFmtId="43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23" applyFont="1" applyBorder="1">
      <alignment/>
      <protection/>
    </xf>
    <xf numFmtId="0" fontId="4" fillId="0" borderId="10" xfId="0" applyFont="1" applyBorder="1" applyAlignment="1">
      <alignment/>
    </xf>
    <xf numFmtId="192" fontId="4" fillId="0" borderId="3" xfId="0" applyNumberFormat="1" applyFont="1" applyBorder="1" applyAlignment="1">
      <alignment horizontal="center"/>
    </xf>
    <xf numFmtId="192" fontId="4" fillId="0" borderId="3" xfId="0" applyNumberFormat="1" applyFont="1" applyBorder="1" applyAlignment="1">
      <alignment horizontal="right"/>
    </xf>
    <xf numFmtId="187" fontId="4" fillId="0" borderId="3" xfId="17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187" fontId="13" fillId="0" borderId="17" xfId="17" applyNumberFormat="1" applyFont="1" applyBorder="1" applyAlignment="1">
      <alignment/>
    </xf>
    <xf numFmtId="187" fontId="13" fillId="0" borderId="9" xfId="17" applyNumberFormat="1" applyFont="1" applyBorder="1" applyAlignment="1">
      <alignment/>
    </xf>
    <xf numFmtId="187" fontId="13" fillId="0" borderId="17" xfId="0" applyNumberFormat="1" applyFont="1" applyBorder="1" applyAlignment="1">
      <alignment horizontal="center"/>
    </xf>
    <xf numFmtId="187" fontId="13" fillId="0" borderId="18" xfId="17" applyNumberFormat="1" applyFont="1" applyBorder="1" applyAlignment="1">
      <alignment/>
    </xf>
    <xf numFmtId="187" fontId="13" fillId="0" borderId="5" xfId="17" applyNumberFormat="1" applyFont="1" applyBorder="1" applyAlignment="1">
      <alignment/>
    </xf>
    <xf numFmtId="187" fontId="13" fillId="0" borderId="4" xfId="0" applyNumberFormat="1" applyFont="1" applyBorder="1" applyAlignment="1">
      <alignment horizontal="center"/>
    </xf>
    <xf numFmtId="187" fontId="13" fillId="0" borderId="3" xfId="17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43" fontId="13" fillId="0" borderId="3" xfId="17" applyFont="1" applyBorder="1" applyAlignment="1">
      <alignment/>
    </xf>
    <xf numFmtId="187" fontId="13" fillId="0" borderId="4" xfId="17" applyNumberFormat="1" applyFont="1" applyBorder="1" applyAlignment="1">
      <alignment horizontal="center"/>
    </xf>
    <xf numFmtId="187" fontId="13" fillId="0" borderId="7" xfId="17" applyNumberFormat="1" applyFont="1" applyBorder="1" applyAlignment="1">
      <alignment/>
    </xf>
    <xf numFmtId="187" fontId="13" fillId="0" borderId="10" xfId="17" applyNumberFormat="1" applyFont="1" applyBorder="1" applyAlignment="1">
      <alignment/>
    </xf>
    <xf numFmtId="43" fontId="13" fillId="0" borderId="6" xfId="17" applyFont="1" applyBorder="1" applyAlignment="1">
      <alignment/>
    </xf>
    <xf numFmtId="187" fontId="13" fillId="0" borderId="16" xfId="17" applyNumberFormat="1" applyFont="1" applyBorder="1" applyAlignment="1">
      <alignment/>
    </xf>
    <xf numFmtId="187" fontId="13" fillId="0" borderId="16" xfId="0" applyNumberFormat="1" applyFont="1" applyBorder="1" applyAlignment="1">
      <alignment horizontal="center"/>
    </xf>
    <xf numFmtId="43" fontId="13" fillId="0" borderId="16" xfId="17" applyFont="1" applyBorder="1" applyAlignment="1">
      <alignment/>
    </xf>
    <xf numFmtId="187" fontId="13" fillId="0" borderId="0" xfId="17" applyNumberFormat="1" applyFont="1" applyAlignment="1">
      <alignment/>
    </xf>
    <xf numFmtId="187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91" fontId="13" fillId="0" borderId="0" xfId="17" applyNumberFormat="1" applyFont="1" applyAlignment="1">
      <alignment/>
    </xf>
    <xf numFmtId="0" fontId="13" fillId="0" borderId="17" xfId="0" applyFont="1" applyBorder="1" applyAlignment="1">
      <alignment/>
    </xf>
    <xf numFmtId="187" fontId="13" fillId="0" borderId="7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indent="15"/>
    </xf>
    <xf numFmtId="0" fontId="13" fillId="0" borderId="0" xfId="0" applyFont="1" applyFill="1" applyBorder="1" applyAlignment="1">
      <alignment horizontal="left" indent="7"/>
    </xf>
    <xf numFmtId="0" fontId="13" fillId="0" borderId="0" xfId="0" applyFont="1" applyAlignment="1">
      <alignment horizontal="left" indent="15"/>
    </xf>
    <xf numFmtId="0" fontId="12" fillId="0" borderId="12" xfId="24" applyFont="1" applyBorder="1">
      <alignment/>
      <protection/>
    </xf>
    <xf numFmtId="0" fontId="12" fillId="0" borderId="14" xfId="24" applyFont="1" applyBorder="1">
      <alignment/>
      <protection/>
    </xf>
    <xf numFmtId="0" fontId="12" fillId="0" borderId="14" xfId="23" applyFont="1" applyBorder="1">
      <alignment/>
      <protection/>
    </xf>
    <xf numFmtId="0" fontId="12" fillId="0" borderId="4" xfId="23" applyFont="1" applyBorder="1">
      <alignment/>
      <protection/>
    </xf>
    <xf numFmtId="0" fontId="12" fillId="0" borderId="0" xfId="0" applyFont="1" applyBorder="1" applyAlignment="1">
      <alignment horizontal="center"/>
    </xf>
    <xf numFmtId="43" fontId="12" fillId="0" borderId="0" xfId="17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9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4" xfId="0" applyFont="1" applyBorder="1" applyAlignment="1">
      <alignment/>
    </xf>
    <xf numFmtId="43" fontId="8" fillId="0" borderId="4" xfId="17" applyFont="1" applyBorder="1" applyAlignment="1">
      <alignment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43" fontId="8" fillId="0" borderId="16" xfId="17" applyFont="1" applyBorder="1" applyAlignment="1">
      <alignment/>
    </xf>
    <xf numFmtId="0" fontId="8" fillId="0" borderId="16" xfId="0" applyFont="1" applyBorder="1" applyAlignment="1">
      <alignment/>
    </xf>
    <xf numFmtId="187" fontId="8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7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8" fillId="0" borderId="4" xfId="19" applyFont="1" applyBorder="1" applyAlignment="1">
      <alignment/>
    </xf>
    <xf numFmtId="43" fontId="8" fillId="0" borderId="7" xfId="19" applyNumberFormat="1" applyFont="1" applyBorder="1" applyAlignment="1">
      <alignment/>
    </xf>
    <xf numFmtId="0" fontId="9" fillId="0" borderId="2" xfId="23" applyFont="1" applyBorder="1" applyAlignment="1">
      <alignment horizontal="center"/>
      <protection/>
    </xf>
    <xf numFmtId="0" fontId="8" fillId="0" borderId="7" xfId="23" applyFont="1" applyBorder="1">
      <alignment/>
      <protection/>
    </xf>
    <xf numFmtId="187" fontId="12" fillId="0" borderId="18" xfId="20" applyFont="1" applyBorder="1" applyAlignment="1">
      <alignment horizontal="center"/>
    </xf>
    <xf numFmtId="187" fontId="12" fillId="0" borderId="10" xfId="20" applyFont="1" applyBorder="1" applyAlignment="1">
      <alignment horizontal="center"/>
    </xf>
    <xf numFmtId="187" fontId="12" fillId="0" borderId="6" xfId="20" applyFont="1" applyBorder="1" applyAlignment="1">
      <alignment horizontal="center"/>
    </xf>
    <xf numFmtId="187" fontId="12" fillId="0" borderId="9" xfId="20" applyFont="1" applyBorder="1" applyAlignment="1">
      <alignment horizontal="center" vertical="center"/>
    </xf>
    <xf numFmtId="0" fontId="8" fillId="0" borderId="0" xfId="23" applyFont="1" applyAlignment="1">
      <alignment horizontal="center"/>
      <protection/>
    </xf>
    <xf numFmtId="0" fontId="11" fillId="0" borderId="0" xfId="23" applyFont="1" applyAlignment="1">
      <alignment horizontal="left"/>
      <protection/>
    </xf>
    <xf numFmtId="0" fontId="7" fillId="0" borderId="0" xfId="23" applyFont="1" applyAlignment="1">
      <alignment horizontal="center"/>
      <protection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5"/>
    </xf>
    <xf numFmtId="0" fontId="13" fillId="0" borderId="0" xfId="0" applyFont="1" applyAlignment="1">
      <alignment horizontal="left" indent="7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Alignment="1">
      <alignment horizontal="center"/>
    </xf>
    <xf numFmtId="187" fontId="13" fillId="0" borderId="17" xfId="17" applyNumberFormat="1" applyFont="1" applyBorder="1" applyAlignment="1">
      <alignment horizontal="right"/>
    </xf>
    <xf numFmtId="187" fontId="13" fillId="0" borderId="7" xfId="17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24" applyFont="1" applyBorder="1" applyAlignment="1">
      <alignment horizontal="center"/>
      <protection/>
    </xf>
    <xf numFmtId="187" fontId="12" fillId="0" borderId="21" xfId="20" applyFont="1" applyBorder="1" applyAlignment="1">
      <alignment horizontal="center"/>
    </xf>
    <xf numFmtId="187" fontId="12" fillId="0" borderId="9" xfId="20" applyFont="1" applyBorder="1" applyAlignment="1">
      <alignment horizontal="center"/>
    </xf>
    <xf numFmtId="187" fontId="12" fillId="0" borderId="18" xfId="20" applyFont="1" applyBorder="1" applyAlignment="1">
      <alignment horizontal="center" vertical="center"/>
    </xf>
    <xf numFmtId="0" fontId="12" fillId="0" borderId="0" xfId="0" applyFont="1" applyBorder="1" applyAlignment="1">
      <alignment horizontal="left" indent="3"/>
    </xf>
    <xf numFmtId="0" fontId="12" fillId="0" borderId="0" xfId="0" applyFont="1" applyBorder="1" applyAlignment="1">
      <alignment horizontal="left" indent="6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Sheet1" xfId="19"/>
    <cellStyle name="เครื่องหมายจุลภาค_Sheet2" xfId="20"/>
    <cellStyle name="Currency" xfId="21"/>
    <cellStyle name="Currency [0]" xfId="22"/>
    <cellStyle name="ปกติ_Sheet1" xfId="23"/>
    <cellStyle name="ปกติ_Sheet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workbookViewId="0" topLeftCell="A1">
      <selection activeCell="C35" sqref="C35"/>
    </sheetView>
  </sheetViews>
  <sheetFormatPr defaultColWidth="9.140625" defaultRowHeight="12.75"/>
  <cols>
    <col min="1" max="1" width="26.7109375" style="5" customWidth="1"/>
    <col min="2" max="2" width="9.57421875" style="5" customWidth="1"/>
    <col min="3" max="3" width="10.7109375" style="5" customWidth="1"/>
    <col min="4" max="4" width="30.28125" style="5" customWidth="1"/>
    <col min="5" max="5" width="12.00390625" style="5" customWidth="1"/>
    <col min="6" max="6" width="11.421875" style="33" customWidth="1"/>
    <col min="7" max="16384" width="9.140625" style="5" customWidth="1"/>
  </cols>
  <sheetData>
    <row r="1" spans="1:6" ht="21">
      <c r="A1" s="144" t="s">
        <v>12</v>
      </c>
      <c r="B1" s="144"/>
      <c r="C1" s="144"/>
      <c r="D1" s="144"/>
      <c r="E1" s="144"/>
      <c r="F1" s="144"/>
    </row>
    <row r="2" spans="1:6" ht="21">
      <c r="A2" s="144" t="s">
        <v>13</v>
      </c>
      <c r="B2" s="144"/>
      <c r="C2" s="144"/>
      <c r="D2" s="144"/>
      <c r="E2" s="144"/>
      <c r="F2" s="144"/>
    </row>
    <row r="3" spans="1:6" ht="21">
      <c r="A3" s="144" t="s">
        <v>138</v>
      </c>
      <c r="B3" s="144"/>
      <c r="C3" s="144"/>
      <c r="D3" s="144"/>
      <c r="E3" s="144"/>
      <c r="F3" s="144"/>
    </row>
    <row r="4" spans="1:6" ht="17.25" thickBot="1">
      <c r="A4" s="6"/>
      <c r="B4" s="6"/>
      <c r="C4" s="6"/>
      <c r="D4" s="7"/>
      <c r="E4" s="8"/>
      <c r="F4" s="9"/>
    </row>
    <row r="5" spans="1:6" ht="17.25" thickTop="1">
      <c r="A5" s="136" t="s">
        <v>27</v>
      </c>
      <c r="B5" s="11"/>
      <c r="C5" s="11"/>
      <c r="D5" s="10" t="s">
        <v>17</v>
      </c>
      <c r="E5" s="11"/>
      <c r="F5" s="12"/>
    </row>
    <row r="6" spans="1:6" ht="16.5">
      <c r="A6" s="16" t="s">
        <v>14</v>
      </c>
      <c r="B6" s="14"/>
      <c r="C6" s="15">
        <v>24981670.8</v>
      </c>
      <c r="D6" s="16" t="s">
        <v>18</v>
      </c>
      <c r="E6" s="17"/>
      <c r="F6" s="134">
        <v>24981670.8</v>
      </c>
    </row>
    <row r="7" spans="1:6" ht="16.5">
      <c r="A7" s="16" t="s">
        <v>139</v>
      </c>
      <c r="B7" s="14">
        <v>5906361.93</v>
      </c>
      <c r="C7" s="17"/>
      <c r="D7" s="13" t="s">
        <v>25</v>
      </c>
      <c r="E7" s="17"/>
      <c r="F7" s="18">
        <v>343915</v>
      </c>
    </row>
    <row r="8" spans="1:6" ht="16.5">
      <c r="A8" s="16" t="s">
        <v>140</v>
      </c>
      <c r="B8" s="14"/>
      <c r="C8" s="17"/>
      <c r="D8" s="13" t="s">
        <v>26</v>
      </c>
      <c r="E8" s="17"/>
      <c r="F8" s="18">
        <v>7484.46</v>
      </c>
    </row>
    <row r="9" spans="1:6" ht="16.5">
      <c r="A9" s="16" t="s">
        <v>15</v>
      </c>
      <c r="B9" s="17">
        <v>14580983.77</v>
      </c>
      <c r="C9" s="17"/>
      <c r="D9" s="13" t="s">
        <v>147</v>
      </c>
      <c r="E9" s="17"/>
      <c r="F9" s="18">
        <v>1128838.52</v>
      </c>
    </row>
    <row r="10" spans="1:6" ht="16.5">
      <c r="A10" s="16" t="s">
        <v>141</v>
      </c>
      <c r="B10" s="17"/>
      <c r="C10" s="17"/>
      <c r="D10" s="13" t="s">
        <v>148</v>
      </c>
      <c r="E10" s="17"/>
      <c r="F10" s="19">
        <v>1065200</v>
      </c>
    </row>
    <row r="11" spans="1:6" ht="16.5">
      <c r="A11" s="16" t="s">
        <v>15</v>
      </c>
      <c r="B11" s="17">
        <v>121278.52</v>
      </c>
      <c r="C11" s="17"/>
      <c r="D11" s="13" t="s">
        <v>149</v>
      </c>
      <c r="E11" s="17"/>
      <c r="F11" s="19">
        <v>362365.73</v>
      </c>
    </row>
    <row r="12" spans="1:6" ht="16.5">
      <c r="A12" s="16" t="s">
        <v>142</v>
      </c>
      <c r="B12" s="17"/>
      <c r="C12" s="17"/>
      <c r="D12" s="23" t="s">
        <v>150</v>
      </c>
      <c r="E12" s="17"/>
      <c r="F12" s="19">
        <v>8250</v>
      </c>
    </row>
    <row r="13" spans="1:6" ht="16.5">
      <c r="A13" s="16" t="s">
        <v>16</v>
      </c>
      <c r="B13" s="17">
        <v>9943766.51</v>
      </c>
      <c r="C13" s="17"/>
      <c r="D13" s="16" t="s">
        <v>151</v>
      </c>
      <c r="E13" s="17"/>
      <c r="F13" s="19">
        <v>2187</v>
      </c>
    </row>
    <row r="14" spans="1:6" ht="16.5">
      <c r="A14" s="16" t="s">
        <v>143</v>
      </c>
      <c r="B14" s="17"/>
      <c r="C14" s="17"/>
      <c r="D14" s="13" t="s">
        <v>19</v>
      </c>
      <c r="E14" s="17"/>
      <c r="F14" s="27">
        <v>11666274.08</v>
      </c>
    </row>
    <row r="15" spans="1:6" ht="16.5">
      <c r="A15" s="16" t="s">
        <v>28</v>
      </c>
      <c r="B15" s="17">
        <v>1262.5</v>
      </c>
      <c r="C15" s="17"/>
      <c r="D15" s="7" t="s">
        <v>152</v>
      </c>
      <c r="E15" s="20">
        <v>13526649.73</v>
      </c>
      <c r="F15" s="18"/>
    </row>
    <row r="16" spans="1:6" ht="18">
      <c r="A16" s="16" t="s">
        <v>144</v>
      </c>
      <c r="B16" s="17"/>
      <c r="C16" s="17"/>
      <c r="D16" s="21" t="s">
        <v>136</v>
      </c>
      <c r="E16" s="22">
        <v>7083020.28</v>
      </c>
      <c r="F16" s="19"/>
    </row>
    <row r="17" spans="1:6" ht="16.5">
      <c r="A17" s="16" t="s">
        <v>188</v>
      </c>
      <c r="B17" s="17">
        <v>1007560</v>
      </c>
      <c r="C17" s="17"/>
      <c r="D17" s="23" t="s">
        <v>29</v>
      </c>
      <c r="E17" s="17">
        <v>20609670.01</v>
      </c>
      <c r="F17" s="19"/>
    </row>
    <row r="18" spans="1:6" ht="16.5">
      <c r="A18" s="16" t="s">
        <v>145</v>
      </c>
      <c r="B18" s="17">
        <v>8250</v>
      </c>
      <c r="C18" s="17"/>
      <c r="D18" s="25" t="s">
        <v>137</v>
      </c>
      <c r="E18" s="17">
        <v>1900027</v>
      </c>
      <c r="F18" s="19"/>
    </row>
    <row r="19" spans="1:6" ht="18">
      <c r="A19" s="16" t="s">
        <v>146</v>
      </c>
      <c r="B19" s="17">
        <v>2187</v>
      </c>
      <c r="C19" s="17">
        <f>SUM(B7:B19)</f>
        <v>31571650.229999997</v>
      </c>
      <c r="D19" s="26" t="s">
        <v>19</v>
      </c>
      <c r="E19" s="22">
        <v>1722507.57</v>
      </c>
      <c r="F19" s="19"/>
    </row>
    <row r="20" spans="1:6" ht="16.5">
      <c r="A20" s="16"/>
      <c r="B20" s="24"/>
      <c r="C20" s="24"/>
      <c r="D20" s="16" t="s">
        <v>153</v>
      </c>
      <c r="E20" s="17">
        <f>E17-E18-E19</f>
        <v>16987135.44</v>
      </c>
      <c r="F20" s="27">
        <f>SUM(E20)</f>
        <v>16987135.44</v>
      </c>
    </row>
    <row r="21" spans="1:6" ht="18">
      <c r="A21" s="16"/>
      <c r="B21" s="24"/>
      <c r="C21" s="24"/>
      <c r="D21" s="16"/>
      <c r="E21" s="22"/>
      <c r="F21" s="27"/>
    </row>
    <row r="22" spans="1:6" ht="16.5">
      <c r="A22" s="16"/>
      <c r="B22" s="17"/>
      <c r="C22" s="17"/>
      <c r="D22" s="16"/>
      <c r="E22" s="17"/>
      <c r="F22" s="27"/>
    </row>
    <row r="23" spans="1:6" ht="16.5">
      <c r="A23" s="16"/>
      <c r="B23" s="17"/>
      <c r="C23" s="17"/>
      <c r="D23" s="16"/>
      <c r="E23" s="17"/>
      <c r="F23" s="27"/>
    </row>
    <row r="24" spans="1:6" ht="16.5">
      <c r="A24" s="16"/>
      <c r="B24" s="17"/>
      <c r="C24" s="17"/>
      <c r="D24" s="7"/>
      <c r="E24" s="17"/>
      <c r="F24" s="27"/>
    </row>
    <row r="25" spans="1:6" ht="16.5">
      <c r="A25" s="16"/>
      <c r="B25" s="14"/>
      <c r="C25" s="14"/>
      <c r="D25" s="16"/>
      <c r="E25" s="17"/>
      <c r="F25" s="18"/>
    </row>
    <row r="26" spans="1:6" ht="16.5">
      <c r="A26" s="16"/>
      <c r="B26" s="14"/>
      <c r="C26" s="14"/>
      <c r="D26" s="16"/>
      <c r="E26" s="17"/>
      <c r="F26" s="18"/>
    </row>
    <row r="27" spans="1:6" ht="16.5">
      <c r="A27" s="16"/>
      <c r="B27" s="14"/>
      <c r="C27" s="14"/>
      <c r="D27" s="7"/>
      <c r="E27" s="17"/>
      <c r="F27" s="135"/>
    </row>
    <row r="28" spans="1:6" ht="17.25" thickBot="1">
      <c r="A28" s="137"/>
      <c r="B28" s="29"/>
      <c r="C28" s="30">
        <f>SUM(C6:C27)</f>
        <v>56553321.03</v>
      </c>
      <c r="D28" s="28"/>
      <c r="E28" s="31"/>
      <c r="F28" s="32">
        <f>SUM(F6:F27)</f>
        <v>56553321.03</v>
      </c>
    </row>
    <row r="29" spans="1:6" ht="17.25" thickTop="1">
      <c r="A29" s="6"/>
      <c r="B29" s="6"/>
      <c r="C29" s="7"/>
      <c r="D29" s="7"/>
      <c r="E29" s="8"/>
      <c r="F29" s="9"/>
    </row>
    <row r="30" spans="1:6" ht="16.5">
      <c r="A30" s="6"/>
      <c r="B30" s="6"/>
      <c r="C30" s="7"/>
      <c r="D30" s="7"/>
      <c r="E30" s="8"/>
      <c r="F30" s="9"/>
    </row>
    <row r="31" spans="1:6" ht="16.5">
      <c r="A31" s="6"/>
      <c r="B31" s="6"/>
      <c r="C31" s="7"/>
      <c r="D31" s="7"/>
      <c r="E31" s="8"/>
      <c r="F31" s="9"/>
    </row>
    <row r="32" spans="1:6" ht="18">
      <c r="A32" s="143" t="s">
        <v>222</v>
      </c>
      <c r="B32" s="143"/>
      <c r="C32" s="143"/>
      <c r="D32" s="143"/>
      <c r="E32" s="143"/>
      <c r="F32" s="143"/>
    </row>
    <row r="33" spans="1:6" ht="18">
      <c r="A33" s="143" t="s">
        <v>223</v>
      </c>
      <c r="B33" s="143"/>
      <c r="C33" s="143"/>
      <c r="D33" s="143"/>
      <c r="E33" s="143"/>
      <c r="F33" s="143"/>
    </row>
    <row r="34" spans="1:6" ht="18">
      <c r="A34" s="143" t="s">
        <v>224</v>
      </c>
      <c r="B34" s="143"/>
      <c r="C34" s="143"/>
      <c r="D34" s="143"/>
      <c r="E34" s="143"/>
      <c r="F34" s="143"/>
    </row>
    <row r="35" spans="1:6" ht="16.5">
      <c r="A35" s="71" t="s">
        <v>189</v>
      </c>
      <c r="B35" s="71"/>
      <c r="C35" s="71"/>
      <c r="D35" s="142"/>
      <c r="E35" s="142"/>
      <c r="F35" s="142"/>
    </row>
  </sheetData>
  <mergeCells count="7">
    <mergeCell ref="D35:F35"/>
    <mergeCell ref="A33:F33"/>
    <mergeCell ref="A34:F34"/>
    <mergeCell ref="A1:F1"/>
    <mergeCell ref="A2:F2"/>
    <mergeCell ref="A3:F3"/>
    <mergeCell ref="A32:F32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A1" sqref="A1:C1"/>
    </sheetView>
  </sheetViews>
  <sheetFormatPr defaultColWidth="9.140625" defaultRowHeight="12.75"/>
  <cols>
    <col min="1" max="1" width="63.28125" style="2" customWidth="1"/>
    <col min="2" max="2" width="7.421875" style="2" customWidth="1"/>
    <col min="3" max="3" width="17.00390625" style="72" customWidth="1"/>
    <col min="4" max="16384" width="9.140625" style="2" customWidth="1"/>
  </cols>
  <sheetData>
    <row r="1" spans="1:3" ht="21">
      <c r="A1" s="145" t="s">
        <v>190</v>
      </c>
      <c r="B1" s="145"/>
      <c r="C1" s="145"/>
    </row>
    <row r="2" spans="1:3" ht="21">
      <c r="A2" s="145" t="s">
        <v>133</v>
      </c>
      <c r="B2" s="145"/>
      <c r="C2" s="145"/>
    </row>
    <row r="3" spans="1:3" ht="21">
      <c r="A3" s="2" t="s">
        <v>154</v>
      </c>
      <c r="B3" s="67"/>
      <c r="C3" s="73">
        <v>492200</v>
      </c>
    </row>
    <row r="4" spans="1:3" ht="21">
      <c r="A4" s="2" t="s">
        <v>155</v>
      </c>
      <c r="B4" s="67"/>
      <c r="C4" s="73">
        <v>243000</v>
      </c>
    </row>
    <row r="5" spans="1:3" ht="21">
      <c r="A5" s="2" t="s">
        <v>156</v>
      </c>
      <c r="B5" s="67"/>
      <c r="C5" s="73">
        <v>170000</v>
      </c>
    </row>
    <row r="6" spans="1:3" ht="21">
      <c r="A6" s="2" t="s">
        <v>157</v>
      </c>
      <c r="B6" s="67"/>
      <c r="C6" s="73">
        <v>20000</v>
      </c>
    </row>
    <row r="7" spans="1:3" ht="21">
      <c r="A7" s="2" t="s">
        <v>158</v>
      </c>
      <c r="B7" s="67"/>
      <c r="C7" s="73">
        <v>140000</v>
      </c>
    </row>
    <row r="8" spans="1:3" ht="21">
      <c r="A8" s="49" t="s">
        <v>131</v>
      </c>
      <c r="B8" s="68"/>
      <c r="C8" s="74">
        <f>SUM(C3:C7)</f>
        <v>1065200</v>
      </c>
    </row>
    <row r="11" spans="1:3" ht="21">
      <c r="A11" s="145" t="s">
        <v>191</v>
      </c>
      <c r="B11" s="145"/>
      <c r="C11" s="145"/>
    </row>
    <row r="12" spans="1:3" ht="21">
      <c r="A12" s="145" t="s">
        <v>132</v>
      </c>
      <c r="B12" s="145"/>
      <c r="C12" s="145"/>
    </row>
    <row r="13" spans="1:3" ht="21">
      <c r="A13" s="65" t="s">
        <v>159</v>
      </c>
      <c r="B13" s="49"/>
      <c r="C13" s="76">
        <v>5000</v>
      </c>
    </row>
    <row r="14" spans="1:3" ht="21">
      <c r="A14" s="65" t="s">
        <v>160</v>
      </c>
      <c r="B14" s="49"/>
      <c r="C14" s="76">
        <v>4500</v>
      </c>
    </row>
    <row r="15" spans="1:3" ht="21">
      <c r="A15" s="2" t="s">
        <v>161</v>
      </c>
      <c r="B15" s="67"/>
      <c r="C15" s="73">
        <v>249900</v>
      </c>
    </row>
    <row r="16" spans="1:3" ht="21">
      <c r="A16" s="2" t="s">
        <v>162</v>
      </c>
      <c r="B16" s="67"/>
      <c r="C16" s="73">
        <v>71566.95</v>
      </c>
    </row>
    <row r="17" spans="1:3" ht="21">
      <c r="A17" s="2" t="s">
        <v>163</v>
      </c>
      <c r="B17" s="67"/>
      <c r="C17" s="73">
        <v>8561.28</v>
      </c>
    </row>
    <row r="18" spans="1:3" ht="21">
      <c r="A18" s="2" t="s">
        <v>164</v>
      </c>
      <c r="B18" s="67"/>
      <c r="C18" s="73">
        <v>16537.5</v>
      </c>
    </row>
    <row r="19" spans="1:3" ht="21">
      <c r="A19" s="2" t="s">
        <v>165</v>
      </c>
      <c r="B19" s="67"/>
      <c r="C19" s="73">
        <v>6300</v>
      </c>
    </row>
    <row r="20" spans="1:3" ht="21">
      <c r="A20" s="49" t="s">
        <v>131</v>
      </c>
      <c r="B20" s="68"/>
      <c r="C20" s="74">
        <f>SUM(C13:C19)</f>
        <v>362365.73000000004</v>
      </c>
    </row>
    <row r="21" ht="21">
      <c r="B21" s="60"/>
    </row>
    <row r="22" ht="21">
      <c r="B22" s="60"/>
    </row>
    <row r="23" ht="21">
      <c r="B23" s="60"/>
    </row>
    <row r="24" spans="1:3" ht="21">
      <c r="A24" s="145"/>
      <c r="B24" s="145"/>
      <c r="C24" s="145"/>
    </row>
    <row r="25" spans="1:3" ht="21">
      <c r="A25" s="145"/>
      <c r="B25" s="145"/>
      <c r="C25" s="145"/>
    </row>
    <row r="26" spans="2:3" ht="21">
      <c r="B26" s="67"/>
      <c r="C26" s="75"/>
    </row>
    <row r="27" spans="2:3" ht="21">
      <c r="B27" s="67"/>
      <c r="C27" s="75"/>
    </row>
    <row r="28" spans="2:3" ht="21">
      <c r="B28" s="67"/>
      <c r="C28" s="75"/>
    </row>
    <row r="29" spans="2:3" ht="21">
      <c r="B29" s="146"/>
      <c r="C29" s="146"/>
    </row>
    <row r="30" spans="2:3" ht="21">
      <c r="B30" s="146"/>
      <c r="C30" s="146"/>
    </row>
    <row r="31" spans="2:3" ht="21">
      <c r="B31" s="67"/>
      <c r="C31" s="75"/>
    </row>
    <row r="32" spans="1:3" ht="21">
      <c r="A32" s="49"/>
      <c r="B32" s="68"/>
      <c r="C32" s="74"/>
    </row>
  </sheetData>
  <mergeCells count="8">
    <mergeCell ref="A1:C1"/>
    <mergeCell ref="A2:C2"/>
    <mergeCell ref="A11:C11"/>
    <mergeCell ref="A12:C12"/>
    <mergeCell ref="A24:C24"/>
    <mergeCell ref="A25:C25"/>
    <mergeCell ref="B29:C29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workbookViewId="0" topLeftCell="A49">
      <selection activeCell="E70" sqref="E70"/>
    </sheetView>
  </sheetViews>
  <sheetFormatPr defaultColWidth="9.140625" defaultRowHeight="12.75"/>
  <cols>
    <col min="1" max="1" width="20.421875" style="5" customWidth="1"/>
    <col min="2" max="2" width="12.421875" style="5" customWidth="1"/>
    <col min="3" max="3" width="11.8515625" style="5" customWidth="1"/>
    <col min="4" max="4" width="9.421875" style="5" customWidth="1"/>
    <col min="5" max="5" width="13.00390625" style="5" customWidth="1"/>
    <col min="6" max="6" width="20.421875" style="5" customWidth="1"/>
    <col min="7" max="7" width="12.8515625" style="5" customWidth="1"/>
    <col min="8" max="16384" width="9.140625" style="5" customWidth="1"/>
  </cols>
  <sheetData>
    <row r="1" spans="1:7" ht="16.5">
      <c r="A1" s="152" t="s">
        <v>12</v>
      </c>
      <c r="B1" s="152"/>
      <c r="C1" s="152"/>
      <c r="D1" s="152"/>
      <c r="E1" s="152"/>
      <c r="F1" s="152"/>
      <c r="G1" s="152"/>
    </row>
    <row r="2" spans="1:7" ht="16.5">
      <c r="A2" s="152" t="s">
        <v>78</v>
      </c>
      <c r="B2" s="152"/>
      <c r="C2" s="152"/>
      <c r="D2" s="152"/>
      <c r="E2" s="152"/>
      <c r="F2" s="152"/>
      <c r="G2" s="152"/>
    </row>
    <row r="3" spans="1:7" ht="16.5">
      <c r="A3" s="152" t="s">
        <v>215</v>
      </c>
      <c r="B3" s="152"/>
      <c r="C3" s="152"/>
      <c r="D3" s="152"/>
      <c r="E3" s="152"/>
      <c r="F3" s="152"/>
      <c r="G3" s="152"/>
    </row>
    <row r="4" spans="1:7" ht="16.5">
      <c r="A4" s="119" t="s">
        <v>79</v>
      </c>
      <c r="B4" s="119" t="s">
        <v>80</v>
      </c>
      <c r="C4" s="119" t="s">
        <v>81</v>
      </c>
      <c r="D4" s="119" t="s">
        <v>82</v>
      </c>
      <c r="E4" s="119" t="s">
        <v>83</v>
      </c>
      <c r="F4" s="119" t="s">
        <v>84</v>
      </c>
      <c r="G4" s="119" t="s">
        <v>85</v>
      </c>
    </row>
    <row r="5" spans="1:7" ht="16.5">
      <c r="A5" s="120"/>
      <c r="B5" s="120" t="s">
        <v>86</v>
      </c>
      <c r="C5" s="120"/>
      <c r="D5" s="120" t="s">
        <v>87</v>
      </c>
      <c r="E5" s="120"/>
      <c r="F5" s="120"/>
      <c r="G5" s="120"/>
    </row>
    <row r="6" spans="1:7" ht="16.5">
      <c r="A6" s="121" t="s">
        <v>88</v>
      </c>
      <c r="B6" s="121"/>
      <c r="C6" s="121"/>
      <c r="D6" s="121"/>
      <c r="E6" s="121"/>
      <c r="F6" s="122" t="s">
        <v>89</v>
      </c>
      <c r="G6" s="123">
        <v>971933</v>
      </c>
    </row>
    <row r="7" spans="1:7" ht="16.5">
      <c r="A7" s="124" t="s">
        <v>90</v>
      </c>
      <c r="B7" s="125">
        <v>854000</v>
      </c>
      <c r="C7" s="125"/>
      <c r="D7" s="125"/>
      <c r="E7" s="125">
        <f aca="true" t="shared" si="0" ref="E7:E34">SUM(B7:D7)</f>
        <v>854000</v>
      </c>
      <c r="F7" s="126" t="s">
        <v>91</v>
      </c>
      <c r="G7" s="125">
        <v>4477087</v>
      </c>
    </row>
    <row r="8" spans="1:7" ht="16.5">
      <c r="A8" s="124" t="s">
        <v>92</v>
      </c>
      <c r="B8" s="125">
        <v>117572</v>
      </c>
      <c r="C8" s="125"/>
      <c r="D8" s="125"/>
      <c r="E8" s="125">
        <f t="shared" si="0"/>
        <v>117572</v>
      </c>
      <c r="F8" s="126" t="s">
        <v>93</v>
      </c>
      <c r="G8" s="125">
        <v>437450</v>
      </c>
    </row>
    <row r="9" spans="1:7" ht="16.5">
      <c r="A9" s="124" t="s">
        <v>94</v>
      </c>
      <c r="B9" s="125">
        <v>205000</v>
      </c>
      <c r="C9" s="125"/>
      <c r="D9" s="125"/>
      <c r="E9" s="125">
        <f t="shared" si="0"/>
        <v>205000</v>
      </c>
      <c r="F9" s="126" t="s">
        <v>95</v>
      </c>
      <c r="G9" s="125">
        <v>117572</v>
      </c>
    </row>
    <row r="10" spans="1:7" ht="16.5">
      <c r="A10" s="124" t="s">
        <v>96</v>
      </c>
      <c r="B10" s="125">
        <v>489000</v>
      </c>
      <c r="C10" s="125"/>
      <c r="D10" s="125"/>
      <c r="E10" s="125">
        <f t="shared" si="0"/>
        <v>489000</v>
      </c>
      <c r="F10" s="126" t="s">
        <v>97</v>
      </c>
      <c r="G10" s="125">
        <v>14119422</v>
      </c>
    </row>
    <row r="11" spans="1:7" ht="16.5">
      <c r="A11" s="124" t="s">
        <v>98</v>
      </c>
      <c r="B11" s="125">
        <v>441500</v>
      </c>
      <c r="C11" s="125"/>
      <c r="D11" s="125"/>
      <c r="E11" s="125">
        <f t="shared" si="0"/>
        <v>441500</v>
      </c>
      <c r="F11" s="126" t="s">
        <v>135</v>
      </c>
      <c r="G11" s="125">
        <v>3968207.8</v>
      </c>
    </row>
    <row r="12" spans="1:7" ht="16.5">
      <c r="A12" s="124" t="s">
        <v>99</v>
      </c>
      <c r="B12" s="125">
        <v>537450</v>
      </c>
      <c r="C12" s="125"/>
      <c r="D12" s="125"/>
      <c r="E12" s="125">
        <f t="shared" si="0"/>
        <v>537450</v>
      </c>
      <c r="F12" s="126" t="s">
        <v>100</v>
      </c>
      <c r="G12" s="125">
        <v>889999</v>
      </c>
    </row>
    <row r="13" spans="1:7" ht="16.5">
      <c r="A13" s="124" t="s">
        <v>101</v>
      </c>
      <c r="B13" s="125">
        <v>1513705.05</v>
      </c>
      <c r="C13" s="125"/>
      <c r="D13" s="125"/>
      <c r="E13" s="125">
        <f t="shared" si="0"/>
        <v>1513705.05</v>
      </c>
      <c r="F13" s="126"/>
      <c r="G13" s="124"/>
    </row>
    <row r="14" spans="1:7" ht="16.5">
      <c r="A14" s="124" t="s">
        <v>102</v>
      </c>
      <c r="B14" s="125">
        <v>2076352.75</v>
      </c>
      <c r="C14" s="125"/>
      <c r="D14" s="125"/>
      <c r="E14" s="125">
        <f t="shared" si="0"/>
        <v>2076352.75</v>
      </c>
      <c r="F14" s="126"/>
      <c r="G14" s="124"/>
    </row>
    <row r="15" spans="1:7" ht="16.5">
      <c r="A15" s="124" t="s">
        <v>103</v>
      </c>
      <c r="B15" s="125">
        <v>436000</v>
      </c>
      <c r="C15" s="125"/>
      <c r="D15" s="125"/>
      <c r="E15" s="125">
        <f t="shared" si="0"/>
        <v>436000</v>
      </c>
      <c r="F15" s="126"/>
      <c r="G15" s="124"/>
    </row>
    <row r="16" spans="1:7" ht="16.5">
      <c r="A16" s="124" t="s">
        <v>104</v>
      </c>
      <c r="B16" s="125">
        <v>198987</v>
      </c>
      <c r="C16" s="125"/>
      <c r="D16" s="125"/>
      <c r="E16" s="125">
        <f t="shared" si="0"/>
        <v>198987</v>
      </c>
      <c r="F16" s="126"/>
      <c r="G16" s="124"/>
    </row>
    <row r="17" spans="1:7" ht="16.5">
      <c r="A17" s="124" t="s">
        <v>105</v>
      </c>
      <c r="B17" s="125">
        <v>300000</v>
      </c>
      <c r="C17" s="125"/>
      <c r="D17" s="125"/>
      <c r="E17" s="125">
        <f t="shared" si="0"/>
        <v>300000</v>
      </c>
      <c r="F17" s="126"/>
      <c r="G17" s="124"/>
    </row>
    <row r="18" spans="1:7" ht="16.5">
      <c r="A18" s="124" t="s">
        <v>106</v>
      </c>
      <c r="B18" s="125">
        <v>249500</v>
      </c>
      <c r="C18" s="125"/>
      <c r="D18" s="125"/>
      <c r="E18" s="125">
        <f t="shared" si="0"/>
        <v>249500</v>
      </c>
      <c r="F18" s="126"/>
      <c r="G18" s="124"/>
    </row>
    <row r="19" spans="1:7" ht="16.5">
      <c r="A19" s="124" t="s">
        <v>107</v>
      </c>
      <c r="B19" s="125">
        <v>1632499</v>
      </c>
      <c r="C19" s="125"/>
      <c r="D19" s="125"/>
      <c r="E19" s="125">
        <f t="shared" si="0"/>
        <v>1632499</v>
      </c>
      <c r="F19" s="126"/>
      <c r="G19" s="124"/>
    </row>
    <row r="20" spans="1:7" ht="16.5">
      <c r="A20" s="124" t="s">
        <v>108</v>
      </c>
      <c r="B20" s="125">
        <v>986000</v>
      </c>
      <c r="C20" s="125"/>
      <c r="D20" s="125"/>
      <c r="E20" s="125">
        <f t="shared" si="0"/>
        <v>986000</v>
      </c>
      <c r="F20" s="126"/>
      <c r="G20" s="124"/>
    </row>
    <row r="21" spans="1:7" ht="16.5">
      <c r="A21" s="124" t="s">
        <v>128</v>
      </c>
      <c r="B21" s="125">
        <v>585000</v>
      </c>
      <c r="C21" s="125"/>
      <c r="D21" s="125"/>
      <c r="E21" s="125">
        <f t="shared" si="0"/>
        <v>585000</v>
      </c>
      <c r="F21" s="126"/>
      <c r="G21" s="124"/>
    </row>
    <row r="22" spans="1:7" ht="16.5">
      <c r="A22" s="124" t="s">
        <v>109</v>
      </c>
      <c r="B22" s="125">
        <v>622000</v>
      </c>
      <c r="C22" s="125"/>
      <c r="D22" s="125"/>
      <c r="E22" s="125">
        <f t="shared" si="0"/>
        <v>622000</v>
      </c>
      <c r="F22" s="126"/>
      <c r="G22" s="124"/>
    </row>
    <row r="23" spans="1:7" ht="16.5">
      <c r="A23" s="124" t="s">
        <v>129</v>
      </c>
      <c r="B23" s="125">
        <v>92500</v>
      </c>
      <c r="C23" s="125"/>
      <c r="D23" s="125"/>
      <c r="E23" s="125">
        <f t="shared" si="0"/>
        <v>92500</v>
      </c>
      <c r="F23" s="126"/>
      <c r="G23" s="124"/>
    </row>
    <row r="24" spans="1:7" ht="16.5">
      <c r="A24" s="124" t="s">
        <v>110</v>
      </c>
      <c r="B24" s="125">
        <v>20000</v>
      </c>
      <c r="C24" s="125"/>
      <c r="D24" s="125"/>
      <c r="E24" s="125">
        <f t="shared" si="0"/>
        <v>20000</v>
      </c>
      <c r="F24" s="126"/>
      <c r="G24" s="124"/>
    </row>
    <row r="25" spans="1:7" ht="16.5">
      <c r="A25" s="124" t="s">
        <v>216</v>
      </c>
      <c r="B25" s="125"/>
      <c r="C25" s="125">
        <v>32700</v>
      </c>
      <c r="D25" s="125"/>
      <c r="E25" s="125">
        <f t="shared" si="0"/>
        <v>32700</v>
      </c>
      <c r="F25" s="126"/>
      <c r="G25" s="124"/>
    </row>
    <row r="26" spans="1:7" ht="16.5">
      <c r="A26" s="124" t="s">
        <v>111</v>
      </c>
      <c r="B26" s="125">
        <v>29700</v>
      </c>
      <c r="C26" s="125"/>
      <c r="D26" s="125"/>
      <c r="E26" s="125">
        <f t="shared" si="0"/>
        <v>29700</v>
      </c>
      <c r="F26" s="126"/>
      <c r="G26" s="124"/>
    </row>
    <row r="27" spans="1:7" ht="16.5">
      <c r="A27" s="124" t="s">
        <v>217</v>
      </c>
      <c r="B27" s="125"/>
      <c r="C27" s="125">
        <v>51400</v>
      </c>
      <c r="D27" s="125"/>
      <c r="E27" s="125">
        <f t="shared" si="0"/>
        <v>51400</v>
      </c>
      <c r="F27" s="126"/>
      <c r="G27" s="124"/>
    </row>
    <row r="28" spans="1:7" ht="16.5">
      <c r="A28" s="124" t="s">
        <v>112</v>
      </c>
      <c r="B28" s="125">
        <v>19800</v>
      </c>
      <c r="C28" s="125"/>
      <c r="D28" s="125"/>
      <c r="E28" s="125">
        <f t="shared" si="0"/>
        <v>19800</v>
      </c>
      <c r="F28" s="126"/>
      <c r="G28" s="124"/>
    </row>
    <row r="29" spans="1:7" ht="16.5">
      <c r="A29" s="124" t="s">
        <v>113</v>
      </c>
      <c r="B29" s="125">
        <v>29700</v>
      </c>
      <c r="C29" s="125"/>
      <c r="D29" s="125"/>
      <c r="E29" s="125">
        <f t="shared" si="0"/>
        <v>29700</v>
      </c>
      <c r="F29" s="126"/>
      <c r="G29" s="124"/>
    </row>
    <row r="30" spans="1:7" ht="16.5">
      <c r="A30" s="124" t="s">
        <v>114</v>
      </c>
      <c r="B30" s="125">
        <v>89732</v>
      </c>
      <c r="C30" s="125"/>
      <c r="D30" s="125"/>
      <c r="E30" s="125">
        <f t="shared" si="0"/>
        <v>89732</v>
      </c>
      <c r="F30" s="126"/>
      <c r="G30" s="124"/>
    </row>
    <row r="31" spans="1:7" ht="16.5">
      <c r="A31" s="124" t="s">
        <v>115</v>
      </c>
      <c r="B31" s="125">
        <v>6738187</v>
      </c>
      <c r="C31" s="125"/>
      <c r="D31" s="125"/>
      <c r="E31" s="125">
        <f t="shared" si="0"/>
        <v>6738187</v>
      </c>
      <c r="F31" s="126"/>
      <c r="G31" s="124"/>
    </row>
    <row r="32" spans="1:7" ht="16.5">
      <c r="A32" s="124" t="s">
        <v>116</v>
      </c>
      <c r="B32" s="125">
        <v>865200</v>
      </c>
      <c r="C32" s="125"/>
      <c r="D32" s="125"/>
      <c r="E32" s="125">
        <f t="shared" si="0"/>
        <v>865200</v>
      </c>
      <c r="F32" s="126"/>
      <c r="G32" s="124"/>
    </row>
    <row r="33" spans="1:7" ht="16.5">
      <c r="A33" s="124" t="s">
        <v>117</v>
      </c>
      <c r="B33" s="125">
        <v>1103158</v>
      </c>
      <c r="C33" s="125"/>
      <c r="D33" s="125"/>
      <c r="E33" s="125">
        <f t="shared" si="0"/>
        <v>1103158</v>
      </c>
      <c r="F33" s="126"/>
      <c r="G33" s="124"/>
    </row>
    <row r="34" spans="1:7" ht="16.5">
      <c r="A34" s="124" t="s">
        <v>118</v>
      </c>
      <c r="B34" s="125">
        <v>217000</v>
      </c>
      <c r="C34" s="125"/>
      <c r="D34" s="125"/>
      <c r="E34" s="125">
        <f t="shared" si="0"/>
        <v>217000</v>
      </c>
      <c r="F34" s="126"/>
      <c r="G34" s="124"/>
    </row>
    <row r="35" spans="1:7" ht="16.5">
      <c r="A35" s="124" t="s">
        <v>119</v>
      </c>
      <c r="B35" s="125"/>
      <c r="C35" s="125"/>
      <c r="D35" s="125"/>
      <c r="E35" s="125"/>
      <c r="F35" s="126"/>
      <c r="G35" s="124"/>
    </row>
    <row r="36" spans="1:7" ht="16.5">
      <c r="A36" s="124" t="s">
        <v>120</v>
      </c>
      <c r="B36" s="125">
        <v>1420630</v>
      </c>
      <c r="C36" s="125">
        <v>108063</v>
      </c>
      <c r="D36" s="125">
        <v>3200</v>
      </c>
      <c r="E36" s="125">
        <f>B36+C36-D36</f>
        <v>1525493</v>
      </c>
      <c r="F36" s="126"/>
      <c r="G36" s="124"/>
    </row>
    <row r="37" spans="1:7" ht="16.5">
      <c r="A37" s="124" t="s">
        <v>121</v>
      </c>
      <c r="B37" s="125">
        <v>80100</v>
      </c>
      <c r="C37" s="125">
        <v>7180</v>
      </c>
      <c r="D37" s="125"/>
      <c r="E37" s="125">
        <f aca="true" t="shared" si="1" ref="E37:E47">SUM(B37:D37)</f>
        <v>87280</v>
      </c>
      <c r="F37" s="126"/>
      <c r="G37" s="124"/>
    </row>
    <row r="38" spans="1:7" ht="16.5">
      <c r="A38" s="124" t="s">
        <v>122</v>
      </c>
      <c r="B38" s="125">
        <v>724327</v>
      </c>
      <c r="C38" s="125">
        <v>41900</v>
      </c>
      <c r="D38" s="125"/>
      <c r="E38" s="125">
        <f t="shared" si="1"/>
        <v>766227</v>
      </c>
      <c r="F38" s="126"/>
      <c r="G38" s="124"/>
    </row>
    <row r="39" spans="1:7" ht="16.5">
      <c r="A39" s="124" t="s">
        <v>123</v>
      </c>
      <c r="B39" s="125">
        <v>739000</v>
      </c>
      <c r="C39" s="125"/>
      <c r="D39" s="125"/>
      <c r="E39" s="125">
        <v>739000</v>
      </c>
      <c r="F39" s="126"/>
      <c r="G39" s="124"/>
    </row>
    <row r="40" spans="1:7" ht="16.5">
      <c r="A40" s="124" t="s">
        <v>124</v>
      </c>
      <c r="B40" s="125">
        <v>656228</v>
      </c>
      <c r="C40" s="125">
        <v>112600</v>
      </c>
      <c r="D40" s="125"/>
      <c r="E40" s="125">
        <f t="shared" si="1"/>
        <v>768828</v>
      </c>
      <c r="F40" s="126"/>
      <c r="G40" s="124"/>
    </row>
    <row r="41" spans="1:7" ht="16.5">
      <c r="A41" s="124" t="s">
        <v>125</v>
      </c>
      <c r="B41" s="125">
        <v>77500</v>
      </c>
      <c r="C41" s="125">
        <v>26900</v>
      </c>
      <c r="D41" s="125"/>
      <c r="E41" s="125">
        <f t="shared" si="1"/>
        <v>104400</v>
      </c>
      <c r="F41" s="126"/>
      <c r="G41" s="124"/>
    </row>
    <row r="42" spans="1:7" ht="16.5">
      <c r="A42" s="124" t="s">
        <v>126</v>
      </c>
      <c r="B42" s="125">
        <v>244000</v>
      </c>
      <c r="C42" s="125"/>
      <c r="D42" s="125"/>
      <c r="E42" s="125">
        <v>244000</v>
      </c>
      <c r="F42" s="126"/>
      <c r="G42" s="124"/>
    </row>
    <row r="43" spans="1:7" ht="16.5">
      <c r="A43" s="124" t="s">
        <v>127</v>
      </c>
      <c r="B43" s="125">
        <v>19000</v>
      </c>
      <c r="C43" s="125">
        <v>46000</v>
      </c>
      <c r="D43" s="125"/>
      <c r="E43" s="125">
        <f>SUM(B43:D43)</f>
        <v>65000</v>
      </c>
      <c r="F43" s="126"/>
      <c r="G43" s="124"/>
    </row>
    <row r="44" spans="1:7" ht="16.5">
      <c r="A44" s="124" t="s">
        <v>218</v>
      </c>
      <c r="B44" s="125"/>
      <c r="C44" s="125">
        <v>7400</v>
      </c>
      <c r="D44" s="125"/>
      <c r="E44" s="125">
        <f>SUM(B44:D44)</f>
        <v>7400</v>
      </c>
      <c r="F44" s="126"/>
      <c r="G44" s="124"/>
    </row>
    <row r="45" spans="1:7" ht="16.5">
      <c r="A45" s="124" t="s">
        <v>219</v>
      </c>
      <c r="B45" s="125"/>
      <c r="C45" s="125">
        <v>10350</v>
      </c>
      <c r="D45" s="125"/>
      <c r="E45" s="125">
        <f>SUM(B45:D45)</f>
        <v>10350</v>
      </c>
      <c r="F45" s="126"/>
      <c r="G45" s="124"/>
    </row>
    <row r="46" spans="1:7" ht="16.5">
      <c r="A46" s="124" t="s">
        <v>220</v>
      </c>
      <c r="B46" s="125"/>
      <c r="C46" s="125">
        <v>96000</v>
      </c>
      <c r="D46" s="125"/>
      <c r="E46" s="125">
        <f>SUM(B46:D46)</f>
        <v>96000</v>
      </c>
      <c r="F46" s="126"/>
      <c r="G46" s="124"/>
    </row>
    <row r="47" spans="1:7" ht="16.5">
      <c r="A47" s="124" t="s">
        <v>221</v>
      </c>
      <c r="B47" s="125"/>
      <c r="C47" s="125">
        <v>34050</v>
      </c>
      <c r="D47" s="125"/>
      <c r="E47" s="125">
        <f t="shared" si="1"/>
        <v>34050</v>
      </c>
      <c r="F47" s="126"/>
      <c r="G47" s="127"/>
    </row>
    <row r="48" spans="1:7" ht="16.5">
      <c r="A48" s="127"/>
      <c r="B48" s="128">
        <f>SUM(B7:B47)</f>
        <v>24410327.8</v>
      </c>
      <c r="C48" s="128">
        <f>SUM(C6:C47)</f>
        <v>574543</v>
      </c>
      <c r="D48" s="128">
        <f>SUM(D7:D47)</f>
        <v>3200</v>
      </c>
      <c r="E48" s="128">
        <f>B48+C48-D48</f>
        <v>24981670.8</v>
      </c>
      <c r="F48" s="129"/>
      <c r="G48" s="130">
        <f>SUM(G6:G12)</f>
        <v>24981670.8</v>
      </c>
    </row>
    <row r="49" spans="1:7" ht="16.5">
      <c r="A49" s="131"/>
      <c r="B49" s="132"/>
      <c r="C49" s="132"/>
      <c r="D49" s="132"/>
      <c r="E49" s="132"/>
      <c r="F49" s="131"/>
      <c r="G49" s="133"/>
    </row>
    <row r="50" spans="1:6" s="3" customFormat="1" ht="18.75">
      <c r="A50" s="153" t="s">
        <v>34</v>
      </c>
      <c r="B50" s="153"/>
      <c r="C50" s="153"/>
      <c r="D50" s="153"/>
      <c r="E50" s="153"/>
      <c r="F50" s="153"/>
    </row>
    <row r="51" spans="1:6" s="3" customFormat="1" ht="18.75">
      <c r="A51" s="65"/>
      <c r="B51" s="65"/>
      <c r="C51" s="106"/>
      <c r="D51" s="106"/>
      <c r="E51" s="65"/>
      <c r="F51" s="106"/>
    </row>
    <row r="52" spans="1:6" s="3" customFormat="1" ht="18.75">
      <c r="A52" s="65"/>
      <c r="B52" s="65"/>
      <c r="C52" s="106"/>
      <c r="D52" s="106"/>
      <c r="E52" s="65"/>
      <c r="F52" s="106"/>
    </row>
    <row r="53" spans="1:6" s="3" customFormat="1" ht="18.75">
      <c r="A53" s="148" t="s">
        <v>64</v>
      </c>
      <c r="B53" s="148"/>
      <c r="C53" s="148"/>
      <c r="D53" s="148"/>
      <c r="E53" s="148"/>
      <c r="F53" s="148"/>
    </row>
    <row r="54" spans="1:6" s="3" customFormat="1" ht="18.75">
      <c r="A54" s="149" t="s">
        <v>65</v>
      </c>
      <c r="B54" s="149"/>
      <c r="C54" s="149"/>
      <c r="D54" s="149"/>
      <c r="E54" s="149"/>
      <c r="F54" s="149"/>
    </row>
    <row r="55" spans="1:6" s="3" customFormat="1" ht="18.75">
      <c r="A55" s="65"/>
      <c r="B55" s="65"/>
      <c r="C55" s="106"/>
      <c r="D55" s="106"/>
      <c r="E55" s="65"/>
      <c r="F55" s="106"/>
    </row>
    <row r="56" spans="1:6" s="3" customFormat="1" ht="18.75">
      <c r="A56" s="65"/>
      <c r="B56" s="65"/>
      <c r="C56" s="106"/>
      <c r="D56" s="106"/>
      <c r="E56" s="65"/>
      <c r="F56" s="106"/>
    </row>
    <row r="57" spans="1:6" s="3" customFormat="1" ht="18.75">
      <c r="A57" s="65"/>
      <c r="B57" s="65"/>
      <c r="C57" s="106"/>
      <c r="D57" s="106"/>
      <c r="E57" s="65"/>
      <c r="F57" s="106"/>
    </row>
    <row r="58" spans="1:6" s="3" customFormat="1" ht="18.75">
      <c r="A58" s="150" t="s">
        <v>66</v>
      </c>
      <c r="B58" s="150"/>
      <c r="C58" s="150"/>
      <c r="D58" s="150"/>
      <c r="E58" s="150"/>
      <c r="F58" s="150"/>
    </row>
    <row r="59" spans="1:6" s="3" customFormat="1" ht="18.75">
      <c r="A59" s="151" t="s">
        <v>179</v>
      </c>
      <c r="B59" s="151"/>
      <c r="C59" s="151"/>
      <c r="D59" s="151"/>
      <c r="E59" s="151"/>
      <c r="F59" s="151"/>
    </row>
    <row r="60" spans="1:6" s="3" customFormat="1" ht="18.75">
      <c r="A60" s="147" t="s">
        <v>67</v>
      </c>
      <c r="B60" s="147"/>
      <c r="C60" s="147"/>
      <c r="D60" s="147"/>
      <c r="E60" s="147"/>
      <c r="F60" s="147"/>
    </row>
    <row r="61" spans="1:6" s="3" customFormat="1" ht="18.75">
      <c r="A61" s="65"/>
      <c r="B61" s="65"/>
      <c r="C61" s="106"/>
      <c r="D61" s="106"/>
      <c r="E61" s="65"/>
      <c r="F61" s="106"/>
    </row>
    <row r="62" spans="1:6" s="3" customFormat="1" ht="18.75">
      <c r="A62" s="65"/>
      <c r="B62" s="65"/>
      <c r="C62" s="106"/>
      <c r="D62" s="106"/>
      <c r="E62" s="65"/>
      <c r="F62" s="106"/>
    </row>
    <row r="63" spans="1:6" s="3" customFormat="1" ht="18.75">
      <c r="A63" s="147" t="s">
        <v>180</v>
      </c>
      <c r="B63" s="147"/>
      <c r="C63" s="147"/>
      <c r="D63" s="147"/>
      <c r="E63" s="147"/>
      <c r="F63" s="147"/>
    </row>
    <row r="64" spans="1:6" s="3" customFormat="1" ht="18.75">
      <c r="A64" s="147" t="s">
        <v>68</v>
      </c>
      <c r="B64" s="147"/>
      <c r="C64" s="147"/>
      <c r="D64" s="147"/>
      <c r="E64" s="147"/>
      <c r="F64" s="147"/>
    </row>
  </sheetData>
  <mergeCells count="11">
    <mergeCell ref="A1:G1"/>
    <mergeCell ref="A2:G2"/>
    <mergeCell ref="A3:G3"/>
    <mergeCell ref="A50:F50"/>
    <mergeCell ref="A60:F60"/>
    <mergeCell ref="A63:F63"/>
    <mergeCell ref="A64:F64"/>
    <mergeCell ref="A53:F53"/>
    <mergeCell ref="A54:F54"/>
    <mergeCell ref="A58:F58"/>
    <mergeCell ref="A59:F59"/>
  </mergeCells>
  <printOptions/>
  <pageMargins left="0.39" right="0.16" top="0.41" bottom="0.2" header="0.22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workbookViewId="0" topLeftCell="A1">
      <selection activeCell="A27" sqref="A27"/>
    </sheetView>
  </sheetViews>
  <sheetFormatPr defaultColWidth="9.140625" defaultRowHeight="12.75"/>
  <cols>
    <col min="1" max="1" width="60.28125" style="2" customWidth="1"/>
    <col min="2" max="2" width="9.140625" style="2" customWidth="1"/>
    <col min="3" max="4" width="12.7109375" style="2" customWidth="1"/>
    <col min="5" max="16384" width="9.140625" style="2" customWidth="1"/>
  </cols>
  <sheetData>
    <row r="1" spans="1:4" ht="21">
      <c r="A1" s="145" t="s">
        <v>70</v>
      </c>
      <c r="B1" s="145"/>
      <c r="C1" s="145"/>
      <c r="D1" s="145"/>
    </row>
    <row r="2" spans="1:4" ht="21">
      <c r="A2" s="145" t="s">
        <v>71</v>
      </c>
      <c r="B2" s="145"/>
      <c r="C2" s="145"/>
      <c r="D2" s="145"/>
    </row>
    <row r="3" spans="1:4" ht="21">
      <c r="A3" s="145" t="s">
        <v>166</v>
      </c>
      <c r="B3" s="145"/>
      <c r="C3" s="145"/>
      <c r="D3" s="145"/>
    </row>
    <row r="4" spans="1:4" ht="21">
      <c r="A4" s="77" t="s">
        <v>72</v>
      </c>
      <c r="B4" s="86" t="s">
        <v>73</v>
      </c>
      <c r="C4" s="50" t="s">
        <v>74</v>
      </c>
      <c r="D4" s="50" t="s">
        <v>75</v>
      </c>
    </row>
    <row r="5" spans="1:4" ht="21">
      <c r="A5" s="79"/>
      <c r="B5" s="51"/>
      <c r="C5" s="83"/>
      <c r="D5" s="52"/>
    </row>
    <row r="6" spans="1:4" ht="21">
      <c r="A6" s="80" t="s">
        <v>192</v>
      </c>
      <c r="B6" s="53" t="s">
        <v>197</v>
      </c>
      <c r="C6" s="84">
        <v>5906361.93</v>
      </c>
      <c r="D6" s="52"/>
    </row>
    <row r="7" spans="1:4" ht="21">
      <c r="A7" s="80" t="s">
        <v>193</v>
      </c>
      <c r="B7" s="53" t="s">
        <v>197</v>
      </c>
      <c r="C7" s="56">
        <v>14580983.77</v>
      </c>
      <c r="D7" s="54"/>
    </row>
    <row r="8" spans="1:4" ht="21">
      <c r="A8" s="80" t="s">
        <v>194</v>
      </c>
      <c r="B8" s="53" t="s">
        <v>197</v>
      </c>
      <c r="C8" s="56">
        <v>121278.52</v>
      </c>
      <c r="D8" s="54"/>
    </row>
    <row r="9" spans="1:4" ht="21">
      <c r="A9" s="80" t="s">
        <v>195</v>
      </c>
      <c r="B9" s="53" t="s">
        <v>197</v>
      </c>
      <c r="C9" s="56">
        <v>1262.5</v>
      </c>
      <c r="D9" s="54"/>
    </row>
    <row r="10" spans="1:4" ht="21">
      <c r="A10" s="80" t="s">
        <v>196</v>
      </c>
      <c r="B10" s="53" t="s">
        <v>198</v>
      </c>
      <c r="C10" s="56">
        <v>9943766.51</v>
      </c>
      <c r="D10" s="54"/>
    </row>
    <row r="11" spans="1:4" ht="21">
      <c r="A11" s="81" t="s">
        <v>188</v>
      </c>
      <c r="B11" s="53"/>
      <c r="C11" s="85">
        <v>1007560</v>
      </c>
      <c r="D11" s="54"/>
    </row>
    <row r="12" spans="1:4" ht="21">
      <c r="A12" s="81" t="s">
        <v>145</v>
      </c>
      <c r="B12" s="53" t="s">
        <v>199</v>
      </c>
      <c r="C12" s="56">
        <v>8250</v>
      </c>
      <c r="D12" s="54"/>
    </row>
    <row r="13" spans="1:4" ht="21">
      <c r="A13" s="81" t="s">
        <v>146</v>
      </c>
      <c r="B13" s="53" t="s">
        <v>200</v>
      </c>
      <c r="C13" s="56">
        <v>2187</v>
      </c>
      <c r="D13" s="55"/>
    </row>
    <row r="14" spans="1:4" ht="21">
      <c r="A14" s="80" t="s">
        <v>167</v>
      </c>
      <c r="B14" s="53" t="s">
        <v>201</v>
      </c>
      <c r="C14" s="56"/>
      <c r="D14" s="54">
        <v>351399.46</v>
      </c>
    </row>
    <row r="15" spans="1:4" ht="21">
      <c r="A15" s="80" t="s">
        <v>168</v>
      </c>
      <c r="B15" s="53"/>
      <c r="C15" s="56"/>
      <c r="D15" s="54">
        <v>1065200</v>
      </c>
    </row>
    <row r="16" spans="1:4" ht="21">
      <c r="A16" s="80" t="s">
        <v>169</v>
      </c>
      <c r="B16" s="53" t="s">
        <v>202</v>
      </c>
      <c r="C16" s="56"/>
      <c r="D16" s="54">
        <v>362365.73</v>
      </c>
    </row>
    <row r="17" spans="1:4" ht="21">
      <c r="A17" s="81" t="s">
        <v>147</v>
      </c>
      <c r="B17" s="53" t="s">
        <v>203</v>
      </c>
      <c r="C17" s="56"/>
      <c r="D17" s="55">
        <v>1128838.52</v>
      </c>
    </row>
    <row r="18" spans="1:4" ht="21">
      <c r="A18" s="81" t="s">
        <v>150</v>
      </c>
      <c r="B18" s="53" t="s">
        <v>204</v>
      </c>
      <c r="C18" s="56"/>
      <c r="D18" s="55">
        <v>8250</v>
      </c>
    </row>
    <row r="19" spans="1:4" ht="21">
      <c r="A19" s="81" t="s">
        <v>151</v>
      </c>
      <c r="B19" s="53" t="s">
        <v>205</v>
      </c>
      <c r="C19" s="56"/>
      <c r="D19" s="55">
        <v>2187</v>
      </c>
    </row>
    <row r="20" spans="1:4" ht="21">
      <c r="A20" s="80" t="s">
        <v>19</v>
      </c>
      <c r="B20" s="53"/>
      <c r="C20" s="56"/>
      <c r="D20" s="55">
        <v>11666274.08</v>
      </c>
    </row>
    <row r="21" spans="1:4" ht="21">
      <c r="A21" s="80" t="s">
        <v>23</v>
      </c>
      <c r="B21" s="53" t="s">
        <v>206</v>
      </c>
      <c r="C21" s="56"/>
      <c r="D21" s="55">
        <v>16987135.44</v>
      </c>
    </row>
    <row r="22" spans="1:4" ht="21">
      <c r="A22" s="82"/>
      <c r="B22" s="57"/>
      <c r="C22" s="56"/>
      <c r="D22" s="55"/>
    </row>
    <row r="23" spans="1:4" ht="21">
      <c r="A23" s="1"/>
      <c r="B23" s="58"/>
      <c r="C23" s="59">
        <f>SUM(C5:C21)</f>
        <v>31571650.229999997</v>
      </c>
      <c r="D23" s="59">
        <f>SUM(D11:D21)</f>
        <v>31571650.23</v>
      </c>
    </row>
    <row r="24" spans="1:4" ht="21">
      <c r="A24" s="1"/>
      <c r="B24" s="58"/>
      <c r="C24" s="66"/>
      <c r="D24" s="66"/>
    </row>
    <row r="25" spans="1:4" ht="21">
      <c r="A25" s="2" t="s">
        <v>76</v>
      </c>
      <c r="B25" s="58"/>
      <c r="C25" s="66"/>
      <c r="D25" s="66"/>
    </row>
    <row r="26" spans="1:4" ht="21">
      <c r="A26" s="78" t="s">
        <v>170</v>
      </c>
      <c r="B26" s="58"/>
      <c r="C26" s="66"/>
      <c r="D26" s="66"/>
    </row>
    <row r="27" spans="2:4" ht="21">
      <c r="B27" s="60"/>
      <c r="C27" s="69"/>
      <c r="D27" s="69"/>
    </row>
    <row r="28" spans="1:4" ht="21">
      <c r="A28" s="78"/>
      <c r="B28" s="60"/>
      <c r="C28" s="69"/>
      <c r="D28" s="69"/>
    </row>
    <row r="29" spans="1:4" ht="21">
      <c r="A29" s="154" t="s">
        <v>171</v>
      </c>
      <c r="B29" s="154"/>
      <c r="C29" s="154"/>
      <c r="D29" s="154"/>
    </row>
    <row r="30" spans="1:4" ht="21">
      <c r="A30" s="154" t="s">
        <v>172</v>
      </c>
      <c r="B30" s="154"/>
      <c r="C30" s="154"/>
      <c r="D30" s="154"/>
    </row>
    <row r="31" spans="1:4" ht="21">
      <c r="A31" s="61"/>
      <c r="B31" s="61"/>
      <c r="C31" s="61"/>
      <c r="D31" s="61"/>
    </row>
    <row r="32" spans="1:4" ht="21">
      <c r="A32" s="154" t="s">
        <v>67</v>
      </c>
      <c r="B32" s="154"/>
      <c r="C32" s="154"/>
      <c r="D32" s="154"/>
    </row>
    <row r="33" spans="2:4" ht="21">
      <c r="B33" s="60"/>
      <c r="C33" s="69"/>
      <c r="D33" s="69"/>
    </row>
    <row r="34" spans="1:4" ht="21">
      <c r="A34" s="154" t="s">
        <v>173</v>
      </c>
      <c r="B34" s="154"/>
      <c r="C34" s="154"/>
      <c r="D34" s="154"/>
    </row>
    <row r="35" spans="1:4" ht="21">
      <c r="A35" s="154" t="s">
        <v>77</v>
      </c>
      <c r="B35" s="154"/>
      <c r="C35" s="154"/>
      <c r="D35" s="154"/>
    </row>
    <row r="36" spans="1:4" ht="21">
      <c r="A36" s="155">
        <v>239874</v>
      </c>
      <c r="B36" s="155"/>
      <c r="C36" s="155"/>
      <c r="D36" s="155"/>
    </row>
    <row r="37" ht="21">
      <c r="A37" s="61"/>
    </row>
  </sheetData>
  <mergeCells count="9">
    <mergeCell ref="A36:D36"/>
    <mergeCell ref="A30:D30"/>
    <mergeCell ref="A32:D32"/>
    <mergeCell ref="A34:D34"/>
    <mergeCell ref="A35:D35"/>
    <mergeCell ref="A1:D1"/>
    <mergeCell ref="A2:D2"/>
    <mergeCell ref="A3:D3"/>
    <mergeCell ref="A29:D29"/>
  </mergeCells>
  <printOptions/>
  <pageMargins left="0.75" right="0.21" top="0.52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workbookViewId="0" topLeftCell="A19">
      <selection activeCell="A41" sqref="A41"/>
    </sheetView>
  </sheetViews>
  <sheetFormatPr defaultColWidth="9.140625" defaultRowHeight="12.75"/>
  <cols>
    <col min="1" max="1" width="63.28125" style="2" customWidth="1"/>
    <col min="2" max="2" width="7.421875" style="2" customWidth="1"/>
    <col min="3" max="3" width="17.00390625" style="72" customWidth="1"/>
    <col min="4" max="16384" width="9.140625" style="2" customWidth="1"/>
  </cols>
  <sheetData>
    <row r="1" spans="1:3" ht="21">
      <c r="A1" s="145" t="s">
        <v>207</v>
      </c>
      <c r="B1" s="145"/>
      <c r="C1" s="145"/>
    </row>
    <row r="2" spans="1:3" ht="21">
      <c r="A2" s="145" t="s">
        <v>130</v>
      </c>
      <c r="B2" s="145"/>
      <c r="C2" s="145"/>
    </row>
    <row r="3" spans="1:3" ht="21">
      <c r="A3" s="2" t="s">
        <v>174</v>
      </c>
      <c r="C3" s="72">
        <v>343915</v>
      </c>
    </row>
    <row r="4" spans="1:3" ht="21">
      <c r="A4" s="2" t="s">
        <v>175</v>
      </c>
      <c r="C4" s="72">
        <v>7484.46</v>
      </c>
    </row>
    <row r="5" spans="1:3" ht="21">
      <c r="A5" s="49" t="s">
        <v>131</v>
      </c>
      <c r="B5" s="68"/>
      <c r="C5" s="74">
        <f>SUM(C3:C4)</f>
        <v>351399.46</v>
      </c>
    </row>
    <row r="9" spans="1:3" ht="21">
      <c r="A9" s="145" t="s">
        <v>208</v>
      </c>
      <c r="B9" s="145"/>
      <c r="C9" s="145"/>
    </row>
    <row r="10" spans="1:3" ht="21">
      <c r="A10" s="145" t="s">
        <v>133</v>
      </c>
      <c r="B10" s="145"/>
      <c r="C10" s="145"/>
    </row>
    <row r="11" spans="1:3" ht="21">
      <c r="A11" s="2" t="s">
        <v>154</v>
      </c>
      <c r="B11" s="67"/>
      <c r="C11" s="73">
        <v>492200</v>
      </c>
    </row>
    <row r="12" spans="1:3" ht="21">
      <c r="A12" s="2" t="s">
        <v>155</v>
      </c>
      <c r="B12" s="67"/>
      <c r="C12" s="73">
        <v>243000</v>
      </c>
    </row>
    <row r="13" spans="1:3" ht="21">
      <c r="A13" s="2" t="s">
        <v>156</v>
      </c>
      <c r="B13" s="67"/>
      <c r="C13" s="73">
        <v>170000</v>
      </c>
    </row>
    <row r="14" spans="1:3" ht="21">
      <c r="A14" s="2" t="s">
        <v>157</v>
      </c>
      <c r="B14" s="67"/>
      <c r="C14" s="73">
        <v>20000</v>
      </c>
    </row>
    <row r="15" spans="1:3" ht="21">
      <c r="A15" s="2" t="s">
        <v>158</v>
      </c>
      <c r="B15" s="67"/>
      <c r="C15" s="73">
        <v>140000</v>
      </c>
    </row>
    <row r="16" spans="1:3" ht="21">
      <c r="A16" s="49" t="s">
        <v>131</v>
      </c>
      <c r="B16" s="68"/>
      <c r="C16" s="74">
        <f>SUM(C11:C15)</f>
        <v>1065200</v>
      </c>
    </row>
    <row r="19" spans="1:3" ht="21">
      <c r="A19" s="145" t="s">
        <v>209</v>
      </c>
      <c r="B19" s="145"/>
      <c r="C19" s="145"/>
    </row>
    <row r="20" spans="1:3" ht="21">
      <c r="A20" s="145" t="s">
        <v>132</v>
      </c>
      <c r="B20" s="145"/>
      <c r="C20" s="145"/>
    </row>
    <row r="21" spans="1:3" ht="21">
      <c r="A21" s="2" t="s">
        <v>159</v>
      </c>
      <c r="B21" s="49"/>
      <c r="C21" s="76">
        <v>5000</v>
      </c>
    </row>
    <row r="22" spans="1:3" ht="21">
      <c r="A22" s="2" t="s">
        <v>160</v>
      </c>
      <c r="B22" s="49"/>
      <c r="C22" s="76">
        <v>4500</v>
      </c>
    </row>
    <row r="23" spans="1:3" ht="21">
      <c r="A23" s="2" t="s">
        <v>161</v>
      </c>
      <c r="B23" s="67"/>
      <c r="C23" s="73">
        <v>249900</v>
      </c>
    </row>
    <row r="24" spans="1:3" ht="21">
      <c r="A24" s="2" t="s">
        <v>162</v>
      </c>
      <c r="B24" s="67"/>
      <c r="C24" s="73">
        <v>71566.95</v>
      </c>
    </row>
    <row r="25" spans="1:3" ht="21">
      <c r="A25" s="2" t="s">
        <v>163</v>
      </c>
      <c r="B25" s="67"/>
      <c r="C25" s="73">
        <v>8561.28</v>
      </c>
    </row>
    <row r="26" spans="1:3" ht="21">
      <c r="A26" s="2" t="s">
        <v>164</v>
      </c>
      <c r="B26" s="67"/>
      <c r="C26" s="73">
        <v>16537.5</v>
      </c>
    </row>
    <row r="27" spans="1:3" ht="21">
      <c r="A27" s="2" t="s">
        <v>165</v>
      </c>
      <c r="B27" s="67"/>
      <c r="C27" s="73">
        <v>6300</v>
      </c>
    </row>
    <row r="28" spans="1:3" ht="21">
      <c r="A28" s="49" t="s">
        <v>131</v>
      </c>
      <c r="B28" s="68"/>
      <c r="C28" s="74">
        <f>SUM(C21:C27)</f>
        <v>362365.73000000004</v>
      </c>
    </row>
    <row r="29" ht="21">
      <c r="B29" s="60"/>
    </row>
    <row r="30" ht="21">
      <c r="B30" s="60"/>
    </row>
    <row r="31" ht="21">
      <c r="B31" s="60"/>
    </row>
    <row r="32" spans="1:3" ht="21">
      <c r="A32" s="145"/>
      <c r="B32" s="145"/>
      <c r="C32" s="145"/>
    </row>
    <row r="33" spans="1:3" ht="21">
      <c r="A33" s="145"/>
      <c r="B33" s="145"/>
      <c r="C33" s="145"/>
    </row>
    <row r="34" spans="2:3" ht="21">
      <c r="B34" s="67"/>
      <c r="C34" s="75"/>
    </row>
    <row r="35" spans="2:3" ht="21">
      <c r="B35" s="67"/>
      <c r="C35" s="75"/>
    </row>
    <row r="36" spans="1:3" ht="21">
      <c r="A36" s="49"/>
      <c r="B36" s="68"/>
      <c r="C36" s="74"/>
    </row>
  </sheetData>
  <mergeCells count="8">
    <mergeCell ref="A19:C19"/>
    <mergeCell ref="A20:C20"/>
    <mergeCell ref="A32:C32"/>
    <mergeCell ref="A33:C33"/>
    <mergeCell ref="A1:C1"/>
    <mergeCell ref="A2:C2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workbookViewId="0" topLeftCell="A13">
      <selection activeCell="A21" sqref="A21:B21"/>
    </sheetView>
  </sheetViews>
  <sheetFormatPr defaultColWidth="9.140625" defaultRowHeight="12.75"/>
  <cols>
    <col min="1" max="1" width="6.28125" style="3" customWidth="1"/>
    <col min="2" max="2" width="38.421875" style="3" customWidth="1"/>
    <col min="3" max="4" width="13.7109375" style="3" customWidth="1"/>
    <col min="5" max="5" width="5.140625" style="3" customWidth="1"/>
    <col min="6" max="6" width="13.7109375" style="3" customWidth="1"/>
    <col min="7" max="16384" width="9.140625" style="3" customWidth="1"/>
  </cols>
  <sheetData>
    <row r="1" spans="1:6" ht="18.75">
      <c r="A1" s="153" t="s">
        <v>35</v>
      </c>
      <c r="B1" s="153"/>
      <c r="C1" s="153"/>
      <c r="D1" s="153"/>
      <c r="E1" s="153"/>
      <c r="F1" s="153"/>
    </row>
    <row r="2" spans="1:6" ht="18.75">
      <c r="A2" s="153" t="s">
        <v>176</v>
      </c>
      <c r="B2" s="153"/>
      <c r="C2" s="153"/>
      <c r="D2" s="153"/>
      <c r="E2" s="153"/>
      <c r="F2" s="153"/>
    </row>
    <row r="3" spans="1:6" ht="18.75">
      <c r="A3" s="153" t="s">
        <v>177</v>
      </c>
      <c r="B3" s="153"/>
      <c r="C3" s="153"/>
      <c r="D3" s="153"/>
      <c r="E3" s="153"/>
      <c r="F3" s="153"/>
    </row>
    <row r="4" spans="1:6" ht="18.75">
      <c r="A4" s="158"/>
      <c r="B4" s="159"/>
      <c r="C4" s="160" t="s">
        <v>36</v>
      </c>
      <c r="D4" s="161" t="s">
        <v>37</v>
      </c>
      <c r="E4" s="62" t="s">
        <v>38</v>
      </c>
      <c r="F4" s="62" t="s">
        <v>39</v>
      </c>
    </row>
    <row r="5" spans="1:6" ht="18.75">
      <c r="A5" s="162"/>
      <c r="B5" s="163"/>
      <c r="C5" s="160"/>
      <c r="D5" s="161"/>
      <c r="E5" s="63" t="s">
        <v>40</v>
      </c>
      <c r="F5" s="63" t="s">
        <v>41</v>
      </c>
    </row>
    <row r="6" spans="1:6" ht="18.75">
      <c r="A6" s="65" t="s">
        <v>42</v>
      </c>
      <c r="B6" s="65"/>
      <c r="C6" s="87"/>
      <c r="D6" s="88"/>
      <c r="E6" s="89"/>
      <c r="F6" s="90"/>
    </row>
    <row r="7" spans="1:6" ht="18.75">
      <c r="A7" s="65" t="s">
        <v>2</v>
      </c>
      <c r="B7" s="65"/>
      <c r="C7" s="48"/>
      <c r="D7" s="91"/>
      <c r="E7" s="92"/>
      <c r="F7" s="93"/>
    </row>
    <row r="8" spans="1:6" ht="18.75">
      <c r="A8" s="65"/>
      <c r="B8" s="65" t="s">
        <v>44</v>
      </c>
      <c r="C8" s="48">
        <v>185700</v>
      </c>
      <c r="D8" s="91">
        <v>264240.46</v>
      </c>
      <c r="E8" s="92" t="s">
        <v>46</v>
      </c>
      <c r="F8" s="93">
        <v>78540.46</v>
      </c>
    </row>
    <row r="9" spans="1:6" ht="18.75">
      <c r="A9" s="65" t="s">
        <v>43</v>
      </c>
      <c r="B9" s="65" t="s">
        <v>45</v>
      </c>
      <c r="C9" s="48">
        <v>116700</v>
      </c>
      <c r="D9" s="91">
        <v>99668</v>
      </c>
      <c r="E9" s="94" t="s">
        <v>40</v>
      </c>
      <c r="F9" s="95">
        <v>17032</v>
      </c>
    </row>
    <row r="10" spans="1:6" ht="18.75">
      <c r="A10" s="65"/>
      <c r="B10" s="65" t="s">
        <v>47</v>
      </c>
      <c r="C10" s="48">
        <v>162000</v>
      </c>
      <c r="D10" s="91">
        <v>347125.18</v>
      </c>
      <c r="E10" s="92" t="s">
        <v>46</v>
      </c>
      <c r="F10" s="95">
        <v>185125.18</v>
      </c>
    </row>
    <row r="11" spans="1:6" ht="18.75">
      <c r="A11" s="65"/>
      <c r="B11" s="65" t="s">
        <v>49</v>
      </c>
      <c r="C11" s="48">
        <v>132300</v>
      </c>
      <c r="D11" s="91">
        <v>68686</v>
      </c>
      <c r="E11" s="94" t="s">
        <v>40</v>
      </c>
      <c r="F11" s="95">
        <v>63614</v>
      </c>
    </row>
    <row r="12" spans="1:6" ht="18.75">
      <c r="A12" s="65"/>
      <c r="B12" s="65" t="s">
        <v>69</v>
      </c>
      <c r="C12" s="96">
        <v>1200</v>
      </c>
      <c r="D12" s="91">
        <v>0</v>
      </c>
      <c r="E12" s="94" t="s">
        <v>40</v>
      </c>
      <c r="F12" s="95">
        <v>1200</v>
      </c>
    </row>
    <row r="13" spans="1:6" ht="18.75">
      <c r="A13" s="65"/>
      <c r="B13" s="65" t="s">
        <v>50</v>
      </c>
      <c r="C13" s="48">
        <v>10642000</v>
      </c>
      <c r="D13" s="91">
        <v>15569779.82</v>
      </c>
      <c r="E13" s="92" t="s">
        <v>46</v>
      </c>
      <c r="F13" s="95">
        <v>4927779.82</v>
      </c>
    </row>
    <row r="14" spans="1:6" ht="18.75">
      <c r="A14" s="65"/>
      <c r="B14" s="65" t="s">
        <v>178</v>
      </c>
      <c r="C14" s="97">
        <v>7720800</v>
      </c>
      <c r="D14" s="98">
        <v>7573612</v>
      </c>
      <c r="E14" s="63" t="s">
        <v>40</v>
      </c>
      <c r="F14" s="99">
        <v>147188</v>
      </c>
    </row>
    <row r="15" spans="1:6" ht="18.75">
      <c r="A15" s="65"/>
      <c r="B15" s="65" t="s">
        <v>51</v>
      </c>
      <c r="C15" s="100">
        <f>SUM(C8:C14)</f>
        <v>18960700</v>
      </c>
      <c r="D15" s="100">
        <f>SUM(D8:D14)</f>
        <v>23923111.46</v>
      </c>
      <c r="E15" s="101" t="s">
        <v>46</v>
      </c>
      <c r="F15" s="102">
        <f>F8-F9+F10-F11-F12+F13-F14</f>
        <v>4962411.46</v>
      </c>
    </row>
    <row r="16" spans="1:6" ht="18.75">
      <c r="A16" s="65"/>
      <c r="B16" s="70" t="s">
        <v>52</v>
      </c>
      <c r="C16" s="103"/>
      <c r="D16" s="97">
        <v>8151160</v>
      </c>
      <c r="E16" s="104"/>
      <c r="F16" s="103"/>
    </row>
    <row r="17" spans="1:6" ht="18.75">
      <c r="A17" s="65"/>
      <c r="B17" s="65" t="s">
        <v>53</v>
      </c>
      <c r="C17" s="103"/>
      <c r="D17" s="100">
        <f>SUM(D16)</f>
        <v>8151160</v>
      </c>
      <c r="E17" s="104"/>
      <c r="F17" s="103"/>
    </row>
    <row r="18" spans="1:6" ht="18.75">
      <c r="A18" s="65"/>
      <c r="B18" s="105" t="s">
        <v>54</v>
      </c>
      <c r="C18" s="103"/>
      <c r="D18" s="100">
        <f>D15+D17</f>
        <v>32074271.46</v>
      </c>
      <c r="E18" s="104"/>
      <c r="F18" s="103"/>
    </row>
    <row r="19" spans="1:6" ht="18.75">
      <c r="A19" s="65"/>
      <c r="B19" s="65"/>
      <c r="C19" s="106"/>
      <c r="D19" s="106"/>
      <c r="E19" s="65"/>
      <c r="F19" s="106"/>
    </row>
    <row r="20" spans="1:6" ht="18.75">
      <c r="A20" s="158"/>
      <c r="B20" s="159"/>
      <c r="C20" s="160" t="s">
        <v>36</v>
      </c>
      <c r="D20" s="161" t="s">
        <v>55</v>
      </c>
      <c r="E20" s="107" t="s">
        <v>38</v>
      </c>
      <c r="F20" s="62" t="s">
        <v>39</v>
      </c>
    </row>
    <row r="21" spans="1:6" ht="18.75">
      <c r="A21" s="162"/>
      <c r="B21" s="163"/>
      <c r="C21" s="160"/>
      <c r="D21" s="161"/>
      <c r="E21" s="64" t="s">
        <v>40</v>
      </c>
      <c r="F21" s="63" t="s">
        <v>41</v>
      </c>
    </row>
    <row r="22" spans="1:6" ht="18.75">
      <c r="A22" s="65" t="s">
        <v>56</v>
      </c>
      <c r="B22" s="65"/>
      <c r="C22" s="87"/>
      <c r="D22" s="87"/>
      <c r="E22" s="89"/>
      <c r="F22" s="87"/>
    </row>
    <row r="23" spans="1:6" ht="18.75">
      <c r="A23" s="65" t="s">
        <v>57</v>
      </c>
      <c r="B23" s="65" t="s">
        <v>58</v>
      </c>
      <c r="C23" s="48">
        <v>871290</v>
      </c>
      <c r="D23" s="48">
        <v>729681</v>
      </c>
      <c r="E23" s="92" t="s">
        <v>40</v>
      </c>
      <c r="F23" s="48">
        <v>141609</v>
      </c>
    </row>
    <row r="24" spans="1:6" ht="18.75">
      <c r="A24" s="65" t="s">
        <v>43</v>
      </c>
      <c r="B24" s="65" t="s">
        <v>3</v>
      </c>
      <c r="C24" s="48">
        <v>3848300</v>
      </c>
      <c r="D24" s="48">
        <v>3557413</v>
      </c>
      <c r="E24" s="92" t="s">
        <v>40</v>
      </c>
      <c r="F24" s="48">
        <v>290887</v>
      </c>
    </row>
    <row r="25" spans="1:6" ht="18.75">
      <c r="A25" s="65"/>
      <c r="B25" s="65" t="s">
        <v>4</v>
      </c>
      <c r="C25" s="48">
        <v>152000</v>
      </c>
      <c r="D25" s="48">
        <v>135720</v>
      </c>
      <c r="E25" s="92" t="s">
        <v>40</v>
      </c>
      <c r="F25" s="48">
        <v>16280</v>
      </c>
    </row>
    <row r="26" spans="1:6" ht="18.75">
      <c r="A26" s="65"/>
      <c r="B26" s="65" t="s">
        <v>5</v>
      </c>
      <c r="C26" s="48">
        <v>1227000</v>
      </c>
      <c r="D26" s="48">
        <v>1064718</v>
      </c>
      <c r="E26" s="92" t="s">
        <v>40</v>
      </c>
      <c r="F26" s="48">
        <v>162282</v>
      </c>
    </row>
    <row r="27" spans="1:6" ht="18.75">
      <c r="A27" s="65"/>
      <c r="B27" s="65" t="s">
        <v>6</v>
      </c>
      <c r="C27" s="96">
        <v>3865000</v>
      </c>
      <c r="D27" s="96">
        <v>3639750.25</v>
      </c>
      <c r="E27" s="92" t="s">
        <v>40</v>
      </c>
      <c r="F27" s="48">
        <v>225249.75</v>
      </c>
    </row>
    <row r="28" spans="1:6" ht="18.75">
      <c r="A28" s="65"/>
      <c r="B28" s="65" t="s">
        <v>7</v>
      </c>
      <c r="C28" s="48">
        <v>2633290</v>
      </c>
      <c r="D28" s="48">
        <v>1941933.35</v>
      </c>
      <c r="E28" s="92" t="s">
        <v>40</v>
      </c>
      <c r="F28" s="48">
        <v>691356.65</v>
      </c>
    </row>
    <row r="29" spans="1:6" ht="18.75">
      <c r="A29" s="65"/>
      <c r="B29" s="65" t="s">
        <v>8</v>
      </c>
      <c r="C29" s="96">
        <v>2028620</v>
      </c>
      <c r="D29" s="96">
        <v>1862118.29</v>
      </c>
      <c r="E29" s="92" t="s">
        <v>40</v>
      </c>
      <c r="F29" s="48">
        <v>166501.71</v>
      </c>
    </row>
    <row r="30" spans="1:6" ht="18.75">
      <c r="A30" s="65"/>
      <c r="B30" s="65" t="s">
        <v>9</v>
      </c>
      <c r="C30" s="48">
        <v>352000</v>
      </c>
      <c r="D30" s="48">
        <v>289304.29</v>
      </c>
      <c r="E30" s="92" t="s">
        <v>40</v>
      </c>
      <c r="F30" s="48">
        <v>62695.71</v>
      </c>
    </row>
    <row r="31" spans="1:6" ht="18.75">
      <c r="A31" s="65"/>
      <c r="B31" s="65" t="s">
        <v>1</v>
      </c>
      <c r="C31" s="48">
        <v>1520800</v>
      </c>
      <c r="D31" s="48">
        <v>1510600</v>
      </c>
      <c r="E31" s="92" t="s">
        <v>40</v>
      </c>
      <c r="F31" s="48">
        <v>10200</v>
      </c>
    </row>
    <row r="32" spans="1:6" ht="18.75">
      <c r="A32" s="65"/>
      <c r="B32" s="65" t="s">
        <v>10</v>
      </c>
      <c r="C32" s="48">
        <v>511400</v>
      </c>
      <c r="D32" s="48">
        <v>465443</v>
      </c>
      <c r="E32" s="92" t="s">
        <v>40</v>
      </c>
      <c r="F32" s="48">
        <v>45957</v>
      </c>
    </row>
    <row r="33" spans="1:6" ht="18.75">
      <c r="A33" s="65"/>
      <c r="B33" s="65" t="s">
        <v>11</v>
      </c>
      <c r="C33" s="48">
        <v>1931000</v>
      </c>
      <c r="D33" s="48">
        <v>1821400</v>
      </c>
      <c r="E33" s="92" t="s">
        <v>40</v>
      </c>
      <c r="F33" s="48">
        <v>109600</v>
      </c>
    </row>
    <row r="34" spans="1:6" ht="18.75">
      <c r="A34" s="65"/>
      <c r="B34" s="65" t="s">
        <v>30</v>
      </c>
      <c r="C34" s="97">
        <v>20000</v>
      </c>
      <c r="D34" s="97">
        <v>15000</v>
      </c>
      <c r="E34" s="108" t="s">
        <v>40</v>
      </c>
      <c r="F34" s="48">
        <v>5000</v>
      </c>
    </row>
    <row r="35" spans="1:6" ht="18.75">
      <c r="A35" s="65"/>
      <c r="B35" s="70" t="s">
        <v>59</v>
      </c>
      <c r="C35" s="100">
        <f>SUM(C23:C34)</f>
        <v>18960700</v>
      </c>
      <c r="D35" s="100">
        <f>SUM(D23:D34)</f>
        <v>17033081.18</v>
      </c>
      <c r="E35" s="101" t="s">
        <v>48</v>
      </c>
      <c r="F35" s="100">
        <f>SUM(F23:F34)</f>
        <v>1927618.8199999998</v>
      </c>
    </row>
    <row r="36" spans="1:6" ht="18.75">
      <c r="A36" s="65"/>
      <c r="B36" s="65" t="s">
        <v>134</v>
      </c>
      <c r="C36" s="103"/>
      <c r="D36" s="97">
        <v>8151160</v>
      </c>
      <c r="E36" s="104"/>
      <c r="F36" s="103"/>
    </row>
    <row r="37" spans="1:6" ht="18.75">
      <c r="A37" s="65"/>
      <c r="B37" s="105" t="s">
        <v>60</v>
      </c>
      <c r="C37" s="103"/>
      <c r="D37" s="100">
        <f>D35+D36</f>
        <v>25184241.18</v>
      </c>
      <c r="E37" s="104"/>
      <c r="F37" s="103"/>
    </row>
    <row r="38" spans="1:6" ht="18.75">
      <c r="A38" s="65"/>
      <c r="B38" s="109" t="s">
        <v>61</v>
      </c>
      <c r="C38" s="103"/>
      <c r="D38" s="156">
        <f>D18-D37</f>
        <v>6890030.280000001</v>
      </c>
      <c r="E38" s="104"/>
      <c r="F38" s="103"/>
    </row>
    <row r="39" spans="1:6" ht="18.75">
      <c r="A39" s="65"/>
      <c r="B39" s="110" t="s">
        <v>2</v>
      </c>
      <c r="C39" s="103" t="s">
        <v>62</v>
      </c>
      <c r="D39" s="157"/>
      <c r="E39" s="104"/>
      <c r="F39" s="103"/>
    </row>
    <row r="40" spans="1:6" ht="18.75">
      <c r="A40" s="65"/>
      <c r="B40" s="111" t="s">
        <v>63</v>
      </c>
      <c r="C40" s="106"/>
      <c r="D40" s="106"/>
      <c r="E40" s="65"/>
      <c r="F40" s="106"/>
    </row>
    <row r="41" spans="1:6" ht="18.75">
      <c r="A41" s="65"/>
      <c r="B41" s="111"/>
      <c r="C41" s="106"/>
      <c r="D41" s="106"/>
      <c r="E41" s="65"/>
      <c r="F41" s="106"/>
    </row>
    <row r="42" spans="1:6" ht="18.75">
      <c r="A42" s="65"/>
      <c r="B42" s="111"/>
      <c r="C42" s="106"/>
      <c r="D42" s="106"/>
      <c r="E42" s="65"/>
      <c r="F42" s="106"/>
    </row>
    <row r="43" spans="1:6" ht="18.75">
      <c r="A43" s="65"/>
      <c r="B43" s="111"/>
      <c r="C43" s="106"/>
      <c r="D43" s="106"/>
      <c r="E43" s="65"/>
      <c r="F43" s="106"/>
    </row>
    <row r="44" spans="1:6" ht="18.75">
      <c r="A44" s="65"/>
      <c r="B44" s="111"/>
      <c r="C44" s="106"/>
      <c r="D44" s="106"/>
      <c r="E44" s="65"/>
      <c r="F44" s="106"/>
    </row>
    <row r="45" spans="1:6" ht="18.75">
      <c r="A45" s="153" t="s">
        <v>34</v>
      </c>
      <c r="B45" s="153"/>
      <c r="C45" s="153"/>
      <c r="D45" s="153"/>
      <c r="E45" s="153"/>
      <c r="F45" s="153"/>
    </row>
    <row r="46" spans="1:6" ht="18.75">
      <c r="A46" s="65"/>
      <c r="B46" s="65"/>
      <c r="C46" s="106"/>
      <c r="D46" s="106"/>
      <c r="E46" s="65"/>
      <c r="F46" s="106"/>
    </row>
    <row r="47" spans="1:6" ht="18.75">
      <c r="A47" s="65"/>
      <c r="B47" s="65"/>
      <c r="C47" s="106"/>
      <c r="D47" s="106"/>
      <c r="E47" s="65"/>
      <c r="F47" s="106"/>
    </row>
    <row r="48" spans="1:6" ht="18.75">
      <c r="A48" s="148" t="s">
        <v>64</v>
      </c>
      <c r="B48" s="148"/>
      <c r="C48" s="148"/>
      <c r="D48" s="148"/>
      <c r="E48" s="148"/>
      <c r="F48" s="148"/>
    </row>
    <row r="49" spans="1:6" ht="18.75">
      <c r="A49" s="149" t="s">
        <v>65</v>
      </c>
      <c r="B49" s="149"/>
      <c r="C49" s="149"/>
      <c r="D49" s="149"/>
      <c r="E49" s="149"/>
      <c r="F49" s="149"/>
    </row>
    <row r="50" spans="1:6" ht="18.75">
      <c r="A50" s="65"/>
      <c r="B50" s="65"/>
      <c r="C50" s="106"/>
      <c r="D50" s="106"/>
      <c r="E50" s="65"/>
      <c r="F50" s="106"/>
    </row>
    <row r="51" spans="1:6" ht="18.75">
      <c r="A51" s="65"/>
      <c r="B51" s="65"/>
      <c r="C51" s="106"/>
      <c r="D51" s="106"/>
      <c r="E51" s="65"/>
      <c r="F51" s="106"/>
    </row>
    <row r="52" spans="1:6" ht="18.75">
      <c r="A52" s="65"/>
      <c r="B52" s="65"/>
      <c r="C52" s="106"/>
      <c r="D52" s="106"/>
      <c r="E52" s="65"/>
      <c r="F52" s="106"/>
    </row>
    <row r="53" spans="1:6" ht="18.75">
      <c r="A53" s="150" t="s">
        <v>66</v>
      </c>
      <c r="B53" s="150"/>
      <c r="C53" s="150"/>
      <c r="D53" s="150"/>
      <c r="E53" s="150"/>
      <c r="F53" s="150"/>
    </row>
    <row r="54" spans="1:6" ht="18.75">
      <c r="A54" s="151" t="s">
        <v>179</v>
      </c>
      <c r="B54" s="151"/>
      <c r="C54" s="151"/>
      <c r="D54" s="151"/>
      <c r="E54" s="151"/>
      <c r="F54" s="151"/>
    </row>
    <row r="55" spans="1:6" ht="18.75">
      <c r="A55" s="147" t="s">
        <v>67</v>
      </c>
      <c r="B55" s="147"/>
      <c r="C55" s="147"/>
      <c r="D55" s="147"/>
      <c r="E55" s="147"/>
      <c r="F55" s="147"/>
    </row>
    <row r="56" spans="1:6" ht="18.75">
      <c r="A56" s="65"/>
      <c r="B56" s="65"/>
      <c r="C56" s="106"/>
      <c r="D56" s="106"/>
      <c r="E56" s="65"/>
      <c r="F56" s="106"/>
    </row>
    <row r="57" spans="1:6" ht="18.75">
      <c r="A57" s="65"/>
      <c r="B57" s="65"/>
      <c r="C57" s="106"/>
      <c r="D57" s="106"/>
      <c r="E57" s="65"/>
      <c r="F57" s="106"/>
    </row>
    <row r="58" spans="1:6" ht="18.75">
      <c r="A58" s="147" t="s">
        <v>180</v>
      </c>
      <c r="B58" s="147"/>
      <c r="C58" s="147"/>
      <c r="D58" s="147"/>
      <c r="E58" s="147"/>
      <c r="F58" s="147"/>
    </row>
    <row r="59" spans="1:6" ht="18.75">
      <c r="A59" s="147" t="s">
        <v>68</v>
      </c>
      <c r="B59" s="147"/>
      <c r="C59" s="147"/>
      <c r="D59" s="147"/>
      <c r="E59" s="147"/>
      <c r="F59" s="147"/>
    </row>
    <row r="60" spans="1:6" ht="16.5">
      <c r="A60" s="4"/>
      <c r="B60" s="4"/>
      <c r="C60" s="4"/>
      <c r="D60" s="4"/>
      <c r="E60" s="4"/>
      <c r="F60" s="4"/>
    </row>
    <row r="61" spans="1:6" ht="16.5">
      <c r="A61" s="4"/>
      <c r="B61" s="4"/>
      <c r="C61" s="4"/>
      <c r="D61" s="4"/>
      <c r="E61" s="4"/>
      <c r="F61" s="4"/>
    </row>
    <row r="62" spans="1:6" ht="16.5">
      <c r="A62" s="4"/>
      <c r="B62" s="4"/>
      <c r="C62" s="4"/>
      <c r="D62" s="4"/>
      <c r="E62" s="4"/>
      <c r="F62" s="4"/>
    </row>
    <row r="63" spans="1:6" ht="16.5">
      <c r="A63" s="4"/>
      <c r="B63" s="4"/>
      <c r="C63" s="4"/>
      <c r="D63" s="4"/>
      <c r="E63" s="4"/>
      <c r="F63" s="4"/>
    </row>
    <row r="64" spans="1:6" ht="16.5">
      <c r="A64" s="4"/>
      <c r="B64" s="4"/>
      <c r="C64" s="4"/>
      <c r="D64" s="4"/>
      <c r="E64" s="4"/>
      <c r="F64" s="4"/>
    </row>
    <row r="65" spans="1:6" ht="16.5">
      <c r="A65" s="4"/>
      <c r="B65" s="4"/>
      <c r="C65" s="4"/>
      <c r="D65" s="4"/>
      <c r="E65" s="4"/>
      <c r="F65" s="4"/>
    </row>
    <row r="66" spans="1:6" ht="16.5">
      <c r="A66" s="4"/>
      <c r="B66" s="4"/>
      <c r="C66" s="4"/>
      <c r="D66" s="4"/>
      <c r="E66" s="4"/>
      <c r="F66" s="4"/>
    </row>
    <row r="67" spans="1:6" ht="16.5">
      <c r="A67" s="4"/>
      <c r="B67" s="4"/>
      <c r="C67" s="4"/>
      <c r="D67" s="4"/>
      <c r="E67" s="4"/>
      <c r="F67" s="4"/>
    </row>
    <row r="68" spans="1:6" ht="16.5">
      <c r="A68" s="4"/>
      <c r="B68" s="4"/>
      <c r="C68" s="4"/>
      <c r="D68" s="4"/>
      <c r="E68" s="4"/>
      <c r="F68" s="4"/>
    </row>
    <row r="69" spans="1:6" ht="16.5">
      <c r="A69" s="4"/>
      <c r="B69" s="4"/>
      <c r="C69" s="4"/>
      <c r="D69" s="4"/>
      <c r="E69" s="4"/>
      <c r="F69" s="4"/>
    </row>
    <row r="70" spans="1:6" ht="16.5">
      <c r="A70" s="4"/>
      <c r="B70" s="4"/>
      <c r="C70" s="4"/>
      <c r="D70" s="4"/>
      <c r="E70" s="4"/>
      <c r="F70" s="4"/>
    </row>
    <row r="71" spans="1:6" ht="16.5">
      <c r="A71" s="4"/>
      <c r="B71" s="4"/>
      <c r="C71" s="4"/>
      <c r="D71" s="4"/>
      <c r="E71" s="4"/>
      <c r="F71" s="4"/>
    </row>
    <row r="72" spans="1:6" ht="16.5">
      <c r="A72" s="4"/>
      <c r="B72" s="4"/>
      <c r="C72" s="4"/>
      <c r="D72" s="4"/>
      <c r="E72" s="4"/>
      <c r="F72" s="4"/>
    </row>
    <row r="73" spans="1:6" ht="16.5">
      <c r="A73" s="4"/>
      <c r="B73" s="4"/>
      <c r="C73" s="4"/>
      <c r="D73" s="4"/>
      <c r="E73" s="4"/>
      <c r="F73" s="4"/>
    </row>
    <row r="74" spans="1:6" ht="16.5">
      <c r="A74" s="4"/>
      <c r="B74" s="4"/>
      <c r="C74" s="4"/>
      <c r="D74" s="4"/>
      <c r="E74" s="4"/>
      <c r="F74" s="4"/>
    </row>
    <row r="75" spans="1:6" ht="16.5">
      <c r="A75" s="4"/>
      <c r="B75" s="4"/>
      <c r="C75" s="4"/>
      <c r="D75" s="4"/>
      <c r="E75" s="4"/>
      <c r="F75" s="4"/>
    </row>
    <row r="76" spans="1:6" ht="16.5">
      <c r="A76" s="4"/>
      <c r="B76" s="4"/>
      <c r="C76" s="4"/>
      <c r="D76" s="4"/>
      <c r="E76" s="4"/>
      <c r="F76" s="4"/>
    </row>
    <row r="77" spans="1:6" ht="16.5">
      <c r="A77" s="4"/>
      <c r="B77" s="4"/>
      <c r="C77" s="4"/>
      <c r="D77" s="4"/>
      <c r="E77" s="4"/>
      <c r="F77" s="4"/>
    </row>
    <row r="78" spans="1:6" ht="16.5">
      <c r="A78" s="4"/>
      <c r="B78" s="4"/>
      <c r="C78" s="4"/>
      <c r="D78" s="4"/>
      <c r="E78" s="4"/>
      <c r="F78" s="4"/>
    </row>
    <row r="79" spans="1:6" ht="16.5">
      <c r="A79" s="4"/>
      <c r="B79" s="4"/>
      <c r="C79" s="4"/>
      <c r="D79" s="4"/>
      <c r="E79" s="4"/>
      <c r="F79" s="4"/>
    </row>
    <row r="80" spans="1:6" ht="16.5">
      <c r="A80" s="4"/>
      <c r="B80" s="4"/>
      <c r="C80" s="4"/>
      <c r="D80" s="4"/>
      <c r="E80" s="4"/>
      <c r="F80" s="4"/>
    </row>
    <row r="81" spans="1:6" ht="16.5">
      <c r="A81" s="4"/>
      <c r="B81" s="4"/>
      <c r="C81" s="4"/>
      <c r="D81" s="4"/>
      <c r="E81" s="4"/>
      <c r="F81" s="4"/>
    </row>
    <row r="82" spans="1:6" ht="16.5">
      <c r="A82" s="4"/>
      <c r="B82" s="4"/>
      <c r="C82" s="4"/>
      <c r="D82" s="4"/>
      <c r="E82" s="4"/>
      <c r="F82" s="4"/>
    </row>
  </sheetData>
  <mergeCells count="20">
    <mergeCell ref="A1:F1"/>
    <mergeCell ref="A2:F2"/>
    <mergeCell ref="A3:F3"/>
    <mergeCell ref="A4:B4"/>
    <mergeCell ref="C4:C5"/>
    <mergeCell ref="D4:D5"/>
    <mergeCell ref="A5:B5"/>
    <mergeCell ref="A20:B20"/>
    <mergeCell ref="C20:C21"/>
    <mergeCell ref="D20:D21"/>
    <mergeCell ref="A21:B21"/>
    <mergeCell ref="D38:D39"/>
    <mergeCell ref="A45:F45"/>
    <mergeCell ref="A48:F48"/>
    <mergeCell ref="A49:F49"/>
    <mergeCell ref="A59:F59"/>
    <mergeCell ref="A53:F53"/>
    <mergeCell ref="A54:F54"/>
    <mergeCell ref="A55:F55"/>
    <mergeCell ref="A58:F58"/>
  </mergeCells>
  <printOptions/>
  <pageMargins left="0.66" right="0.5" top="0.62" bottom="0.52" header="0.5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3">
      <selection activeCell="A38" sqref="A38"/>
    </sheetView>
  </sheetViews>
  <sheetFormatPr defaultColWidth="9.140625" defaultRowHeight="16.5" customHeight="1"/>
  <cols>
    <col min="1" max="1" width="46.7109375" style="34" customWidth="1"/>
    <col min="2" max="9" width="11.7109375" style="34" customWidth="1"/>
    <col min="10" max="16384" width="9.140625" style="34" customWidth="1"/>
  </cols>
  <sheetData>
    <row r="1" spans="1:9" ht="16.5" customHeight="1">
      <c r="A1" s="166" t="s">
        <v>20</v>
      </c>
      <c r="B1" s="166"/>
      <c r="C1" s="166"/>
      <c r="D1" s="166"/>
      <c r="E1" s="166"/>
      <c r="F1" s="166"/>
      <c r="G1" s="166"/>
      <c r="H1" s="166"/>
      <c r="I1" s="166"/>
    </row>
    <row r="2" spans="1:9" ht="16.5" customHeight="1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3" spans="1:9" ht="16.5" customHeight="1">
      <c r="A3" s="35"/>
      <c r="B3" s="168" t="s">
        <v>21</v>
      </c>
      <c r="C3" s="138"/>
      <c r="D3" s="141" t="s">
        <v>22</v>
      </c>
      <c r="E3" s="169"/>
      <c r="F3" s="141" t="s">
        <v>31</v>
      </c>
      <c r="G3" s="169"/>
      <c r="H3" s="168" t="s">
        <v>13</v>
      </c>
      <c r="I3" s="138"/>
    </row>
    <row r="4" spans="1:9" ht="16.5" customHeight="1">
      <c r="A4" s="36"/>
      <c r="B4" s="139" t="s">
        <v>181</v>
      </c>
      <c r="C4" s="140"/>
      <c r="D4" s="139" t="s">
        <v>181</v>
      </c>
      <c r="E4" s="140"/>
      <c r="F4" s="139" t="s">
        <v>181</v>
      </c>
      <c r="G4" s="140"/>
      <c r="H4" s="139" t="s">
        <v>181</v>
      </c>
      <c r="I4" s="140"/>
    </row>
    <row r="5" spans="1:9" ht="16.5" customHeight="1">
      <c r="A5" s="112" t="s">
        <v>182</v>
      </c>
      <c r="B5" s="38">
        <v>5906361.93</v>
      </c>
      <c r="C5" s="39"/>
      <c r="D5" s="39"/>
      <c r="E5" s="39"/>
      <c r="F5" s="39"/>
      <c r="G5" s="39"/>
      <c r="H5" s="39">
        <v>5906361.93</v>
      </c>
      <c r="I5" s="39"/>
    </row>
    <row r="6" spans="1:9" ht="16.5" customHeight="1">
      <c r="A6" s="113" t="s">
        <v>183</v>
      </c>
      <c r="B6" s="40">
        <v>14580983.77</v>
      </c>
      <c r="C6" s="41"/>
      <c r="D6" s="41"/>
      <c r="E6" s="41"/>
      <c r="F6" s="41"/>
      <c r="G6" s="41"/>
      <c r="H6" s="42">
        <v>14580983.77</v>
      </c>
      <c r="I6" s="41"/>
    </row>
    <row r="7" spans="1:9" ht="16.5" customHeight="1">
      <c r="A7" s="113" t="s">
        <v>184</v>
      </c>
      <c r="B7" s="42">
        <v>121278.52</v>
      </c>
      <c r="C7" s="42"/>
      <c r="D7" s="42"/>
      <c r="E7" s="42"/>
      <c r="F7" s="42"/>
      <c r="G7" s="42"/>
      <c r="H7" s="42">
        <v>121278.52</v>
      </c>
      <c r="I7" s="42"/>
    </row>
    <row r="8" spans="1:9" ht="16.5" customHeight="1">
      <c r="A8" s="113" t="s">
        <v>185</v>
      </c>
      <c r="B8" s="42">
        <v>9943766.51</v>
      </c>
      <c r="C8" s="42"/>
      <c r="D8" s="42"/>
      <c r="E8" s="42"/>
      <c r="F8" s="42"/>
      <c r="G8" s="42"/>
      <c r="H8" s="42">
        <v>9943766.51</v>
      </c>
      <c r="I8" s="42"/>
    </row>
    <row r="9" spans="1:9" ht="16.5" customHeight="1">
      <c r="A9" s="113" t="s">
        <v>186</v>
      </c>
      <c r="B9" s="42">
        <v>1262.5</v>
      </c>
      <c r="C9" s="42"/>
      <c r="D9" s="42"/>
      <c r="E9" s="42"/>
      <c r="F9" s="42"/>
      <c r="G9" s="42"/>
      <c r="H9" s="42">
        <v>1262.5</v>
      </c>
      <c r="I9" s="42"/>
    </row>
    <row r="10" spans="1:9" ht="16.5" customHeight="1">
      <c r="A10" s="113" t="s">
        <v>58</v>
      </c>
      <c r="B10" s="43">
        <v>729681</v>
      </c>
      <c r="C10" s="42"/>
      <c r="D10" s="42"/>
      <c r="E10" s="42"/>
      <c r="F10" s="42"/>
      <c r="G10" s="42">
        <v>729681</v>
      </c>
      <c r="H10" s="42"/>
      <c r="I10" s="42"/>
    </row>
    <row r="11" spans="1:9" ht="16.5" customHeight="1">
      <c r="A11" s="113" t="s">
        <v>3</v>
      </c>
      <c r="B11" s="43">
        <v>3557413</v>
      </c>
      <c r="C11" s="42"/>
      <c r="D11" s="42"/>
      <c r="E11" s="42"/>
      <c r="F11" s="42"/>
      <c r="G11" s="42">
        <v>3557413</v>
      </c>
      <c r="H11" s="42"/>
      <c r="I11" s="42"/>
    </row>
    <row r="12" spans="1:9" ht="16.5" customHeight="1">
      <c r="A12" s="113" t="s">
        <v>4</v>
      </c>
      <c r="B12" s="42">
        <v>135720</v>
      </c>
      <c r="C12" s="42"/>
      <c r="D12" s="42"/>
      <c r="E12" s="42"/>
      <c r="F12" s="42"/>
      <c r="G12" s="42">
        <v>135720</v>
      </c>
      <c r="H12" s="42"/>
      <c r="I12" s="42"/>
    </row>
    <row r="13" spans="1:9" ht="16.5" customHeight="1">
      <c r="A13" s="113" t="s">
        <v>5</v>
      </c>
      <c r="B13" s="42">
        <v>1064718</v>
      </c>
      <c r="C13" s="42"/>
      <c r="D13" s="42"/>
      <c r="E13" s="42"/>
      <c r="F13" s="42"/>
      <c r="G13" s="42">
        <v>1064718</v>
      </c>
      <c r="H13" s="42"/>
      <c r="I13" s="42"/>
    </row>
    <row r="14" spans="1:9" ht="16.5" customHeight="1">
      <c r="A14" s="113" t="s">
        <v>6</v>
      </c>
      <c r="B14" s="42">
        <v>3639750.25</v>
      </c>
      <c r="C14" s="42"/>
      <c r="D14" s="42"/>
      <c r="E14" s="42"/>
      <c r="F14" s="42"/>
      <c r="G14" s="42">
        <v>3639750.25</v>
      </c>
      <c r="H14" s="42"/>
      <c r="I14" s="42"/>
    </row>
    <row r="15" spans="1:9" ht="16.5" customHeight="1">
      <c r="A15" s="113" t="s">
        <v>7</v>
      </c>
      <c r="B15" s="42">
        <v>1941933.35</v>
      </c>
      <c r="C15" s="42"/>
      <c r="D15" s="42"/>
      <c r="E15" s="42"/>
      <c r="F15" s="42"/>
      <c r="G15" s="42">
        <v>1941933.35</v>
      </c>
      <c r="H15" s="42"/>
      <c r="I15" s="42"/>
    </row>
    <row r="16" spans="1:9" ht="16.5" customHeight="1">
      <c r="A16" s="113" t="s">
        <v>8</v>
      </c>
      <c r="B16" s="42">
        <v>1862118.29</v>
      </c>
      <c r="C16" s="42"/>
      <c r="D16" s="42"/>
      <c r="E16" s="42"/>
      <c r="F16" s="42"/>
      <c r="G16" s="42">
        <v>1862118.29</v>
      </c>
      <c r="H16" s="42"/>
      <c r="I16" s="42"/>
    </row>
    <row r="17" spans="1:9" ht="16.5" customHeight="1">
      <c r="A17" s="113" t="s">
        <v>9</v>
      </c>
      <c r="B17" s="42">
        <v>289304.29</v>
      </c>
      <c r="C17" s="42"/>
      <c r="D17" s="42"/>
      <c r="E17" s="42"/>
      <c r="F17" s="42"/>
      <c r="G17" s="42">
        <v>289304.29</v>
      </c>
      <c r="H17" s="42"/>
      <c r="I17" s="42"/>
    </row>
    <row r="18" spans="1:9" ht="16.5" customHeight="1">
      <c r="A18" s="113" t="s">
        <v>1</v>
      </c>
      <c r="B18" s="42">
        <v>1510600</v>
      </c>
      <c r="C18" s="42"/>
      <c r="D18" s="42"/>
      <c r="E18" s="42"/>
      <c r="F18" s="42"/>
      <c r="G18" s="42">
        <v>1510600</v>
      </c>
      <c r="H18" s="42"/>
      <c r="I18" s="42"/>
    </row>
    <row r="19" spans="1:9" ht="16.5" customHeight="1">
      <c r="A19" s="113" t="s">
        <v>10</v>
      </c>
      <c r="B19" s="42">
        <v>465443</v>
      </c>
      <c r="C19" s="42"/>
      <c r="D19" s="42"/>
      <c r="E19" s="42"/>
      <c r="F19" s="42"/>
      <c r="G19" s="42">
        <v>465443</v>
      </c>
      <c r="H19" s="42"/>
      <c r="I19" s="42"/>
    </row>
    <row r="20" spans="1:9" ht="16.5" customHeight="1">
      <c r="A20" s="113" t="s">
        <v>11</v>
      </c>
      <c r="B20" s="42">
        <v>1821400</v>
      </c>
      <c r="C20" s="42"/>
      <c r="D20" s="42"/>
      <c r="E20" s="42"/>
      <c r="F20" s="42"/>
      <c r="G20" s="42">
        <v>1821400</v>
      </c>
      <c r="H20" s="42"/>
      <c r="I20" s="42"/>
    </row>
    <row r="21" spans="1:9" ht="16.5" customHeight="1">
      <c r="A21" s="113" t="s">
        <v>30</v>
      </c>
      <c r="B21" s="42">
        <v>15000</v>
      </c>
      <c r="C21" s="42"/>
      <c r="D21" s="42"/>
      <c r="E21" s="42"/>
      <c r="F21" s="42"/>
      <c r="G21" s="42">
        <v>15000</v>
      </c>
      <c r="H21" s="42"/>
      <c r="I21" s="42"/>
    </row>
    <row r="22" spans="1:9" ht="16.5" customHeight="1">
      <c r="A22" s="114" t="s">
        <v>188</v>
      </c>
      <c r="B22" s="42">
        <v>1007560</v>
      </c>
      <c r="C22" s="42"/>
      <c r="D22" s="42"/>
      <c r="E22" s="42"/>
      <c r="F22" s="42"/>
      <c r="G22" s="42"/>
      <c r="H22" s="42">
        <v>1007560</v>
      </c>
      <c r="I22" s="42"/>
    </row>
    <row r="23" spans="1:9" ht="16.5" customHeight="1">
      <c r="A23" s="114" t="s">
        <v>145</v>
      </c>
      <c r="B23" s="42"/>
      <c r="C23" s="42"/>
      <c r="D23" s="42">
        <v>8250</v>
      </c>
      <c r="E23" s="42"/>
      <c r="F23" s="42"/>
      <c r="G23" s="42"/>
      <c r="H23" s="42">
        <v>8250</v>
      </c>
      <c r="I23" s="42"/>
    </row>
    <row r="24" spans="1:9" ht="16.5" customHeight="1">
      <c r="A24" s="114" t="s">
        <v>146</v>
      </c>
      <c r="B24" s="42"/>
      <c r="C24" s="42"/>
      <c r="D24" s="42">
        <v>2187</v>
      </c>
      <c r="E24" s="42"/>
      <c r="F24" s="42"/>
      <c r="G24" s="42"/>
      <c r="H24" s="42">
        <v>2187</v>
      </c>
      <c r="I24" s="42"/>
    </row>
    <row r="25" spans="1:9" ht="16.5" customHeight="1">
      <c r="A25" s="44" t="s">
        <v>23</v>
      </c>
      <c r="B25" s="42"/>
      <c r="C25" s="42">
        <v>11819612.73</v>
      </c>
      <c r="D25" s="42">
        <v>1722507.57</v>
      </c>
      <c r="E25" s="42"/>
      <c r="F25" s="42"/>
      <c r="G25" s="42">
        <v>6890030.28</v>
      </c>
      <c r="H25" s="42"/>
      <c r="I25" s="42">
        <v>16987135.44</v>
      </c>
    </row>
    <row r="26" spans="1:9" ht="16.5" customHeight="1">
      <c r="A26" s="44" t="s">
        <v>19</v>
      </c>
      <c r="B26" s="42"/>
      <c r="C26" s="42">
        <v>9943766.51</v>
      </c>
      <c r="D26" s="42"/>
      <c r="E26" s="42">
        <v>1722507.57</v>
      </c>
      <c r="F26" s="42"/>
      <c r="G26" s="42"/>
      <c r="H26" s="42"/>
      <c r="I26" s="42">
        <v>11666274.08</v>
      </c>
    </row>
    <row r="27" spans="1:9" ht="16.5" customHeight="1">
      <c r="A27" s="37" t="s">
        <v>2</v>
      </c>
      <c r="B27" s="41"/>
      <c r="C27" s="41">
        <v>23923111.46</v>
      </c>
      <c r="D27" s="42"/>
      <c r="E27" s="42"/>
      <c r="F27" s="42">
        <v>23923111.46</v>
      </c>
      <c r="G27" s="42"/>
      <c r="H27" s="42"/>
      <c r="I27" s="42"/>
    </row>
    <row r="28" spans="1:9" ht="16.5" customHeight="1">
      <c r="A28" s="37" t="s">
        <v>24</v>
      </c>
      <c r="B28" s="42"/>
      <c r="C28" s="42">
        <v>351399.46</v>
      </c>
      <c r="D28" s="42"/>
      <c r="E28" s="42"/>
      <c r="F28" s="42"/>
      <c r="G28" s="42"/>
      <c r="H28" s="42"/>
      <c r="I28" s="42">
        <v>351399.46</v>
      </c>
    </row>
    <row r="29" spans="1:9" ht="16.5" customHeight="1">
      <c r="A29" s="37" t="s">
        <v>32</v>
      </c>
      <c r="B29" s="42"/>
      <c r="C29" s="45">
        <v>1065200</v>
      </c>
      <c r="D29" s="42"/>
      <c r="E29" s="42"/>
      <c r="F29" s="42"/>
      <c r="G29" s="42"/>
      <c r="H29" s="42"/>
      <c r="I29" s="42">
        <v>1065200</v>
      </c>
    </row>
    <row r="30" spans="1:9" ht="16.5" customHeight="1">
      <c r="A30" s="37" t="s">
        <v>33</v>
      </c>
      <c r="B30" s="42"/>
      <c r="C30" s="42">
        <v>362365.73</v>
      </c>
      <c r="D30" s="42"/>
      <c r="E30" s="42"/>
      <c r="F30" s="42"/>
      <c r="G30" s="42"/>
      <c r="H30" s="42"/>
      <c r="I30" s="42">
        <v>362365.73</v>
      </c>
    </row>
    <row r="31" spans="1:9" ht="16.5" customHeight="1">
      <c r="A31" s="114" t="s">
        <v>150</v>
      </c>
      <c r="B31" s="42"/>
      <c r="C31" s="41"/>
      <c r="D31" s="42"/>
      <c r="E31" s="41">
        <v>8250</v>
      </c>
      <c r="F31" s="41"/>
      <c r="G31" s="41"/>
      <c r="H31" s="42"/>
      <c r="I31" s="42">
        <v>8250</v>
      </c>
    </row>
    <row r="32" spans="1:9" ht="16.5" customHeight="1">
      <c r="A32" s="114" t="s">
        <v>151</v>
      </c>
      <c r="B32" s="42"/>
      <c r="C32" s="41"/>
      <c r="D32" s="42"/>
      <c r="E32" s="41">
        <v>2187</v>
      </c>
      <c r="F32" s="41"/>
      <c r="G32" s="41"/>
      <c r="H32" s="42"/>
      <c r="I32" s="42">
        <v>2187</v>
      </c>
    </row>
    <row r="33" spans="1:9" ht="16.5" customHeight="1">
      <c r="A33" s="115" t="s">
        <v>147</v>
      </c>
      <c r="B33" s="42"/>
      <c r="C33" s="41">
        <v>1128838.52</v>
      </c>
      <c r="D33" s="42"/>
      <c r="E33" s="41"/>
      <c r="F33" s="41"/>
      <c r="G33" s="41"/>
      <c r="H33" s="42"/>
      <c r="I33" s="42">
        <v>1128838.52</v>
      </c>
    </row>
    <row r="34" spans="1:9" ht="16.5" customHeight="1">
      <c r="A34" s="46"/>
      <c r="B34" s="47">
        <f>SUM(B5:B33)</f>
        <v>48594294.41</v>
      </c>
      <c r="C34" s="47">
        <f>SUM(C23:C33)</f>
        <v>48594294.410000004</v>
      </c>
      <c r="D34" s="47">
        <f>SUM(D23:D33)</f>
        <v>1732944.57</v>
      </c>
      <c r="E34" s="47">
        <f>SUM(E24:E33)</f>
        <v>1732944.57</v>
      </c>
      <c r="F34" s="47">
        <f>SUM(F27:F33)</f>
        <v>23923111.46</v>
      </c>
      <c r="G34" s="47">
        <f>SUM(G10:G33)</f>
        <v>23923111.46</v>
      </c>
      <c r="H34" s="47">
        <f>SUM(H5:H33)</f>
        <v>31571650.229999997</v>
      </c>
      <c r="I34" s="47">
        <f>SUM(I24:I33)</f>
        <v>31571650.230000004</v>
      </c>
    </row>
    <row r="35" spans="1:9" ht="16.5" customHeight="1">
      <c r="A35" s="165" t="s">
        <v>34</v>
      </c>
      <c r="B35" s="165"/>
      <c r="C35" s="165"/>
      <c r="D35" s="165"/>
      <c r="E35" s="165"/>
      <c r="F35" s="165"/>
      <c r="G35" s="165"/>
      <c r="H35" s="165"/>
      <c r="I35" s="165"/>
    </row>
    <row r="36" spans="1:9" ht="16.5" customHeight="1">
      <c r="A36" s="116"/>
      <c r="B36" s="116"/>
      <c r="C36" s="117"/>
      <c r="D36" s="117"/>
      <c r="E36" s="117"/>
      <c r="F36" s="117"/>
      <c r="G36" s="117"/>
      <c r="H36" s="117"/>
      <c r="I36" s="117"/>
    </row>
    <row r="37" spans="1:9" ht="16.5" customHeight="1">
      <c r="A37" s="116"/>
      <c r="B37" s="116"/>
      <c r="C37" s="117"/>
      <c r="D37" s="117"/>
      <c r="E37" s="117"/>
      <c r="F37" s="117"/>
      <c r="G37" s="117"/>
      <c r="H37" s="117"/>
      <c r="I37" s="117"/>
    </row>
    <row r="38" spans="1:9" ht="16.5" customHeight="1">
      <c r="A38" s="116"/>
      <c r="B38" s="116"/>
      <c r="C38" s="117"/>
      <c r="D38" s="117"/>
      <c r="E38" s="117"/>
      <c r="F38" s="117"/>
      <c r="G38" s="117"/>
      <c r="H38" s="117"/>
      <c r="I38" s="117"/>
    </row>
    <row r="39" spans="1:9" ht="16.5" customHeight="1">
      <c r="A39" s="118"/>
      <c r="B39" s="118"/>
      <c r="C39" s="117"/>
      <c r="D39" s="117"/>
      <c r="E39" s="117"/>
      <c r="F39" s="117"/>
      <c r="G39" s="117"/>
      <c r="H39" s="117"/>
      <c r="I39" s="117"/>
    </row>
    <row r="40" spans="1:9" ht="16.5" customHeight="1">
      <c r="A40" s="118"/>
      <c r="B40" s="118"/>
      <c r="C40" s="117"/>
      <c r="D40" s="117"/>
      <c r="E40" s="117"/>
      <c r="F40" s="117"/>
      <c r="G40" s="117"/>
      <c r="H40" s="117"/>
      <c r="I40" s="117"/>
    </row>
    <row r="41" spans="1:9" ht="16.5" customHeight="1">
      <c r="A41" s="118"/>
      <c r="B41" s="118"/>
      <c r="C41" s="117"/>
      <c r="D41" s="117"/>
      <c r="E41" s="117"/>
      <c r="F41" s="117"/>
      <c r="G41" s="117"/>
      <c r="H41" s="117"/>
      <c r="I41" s="117"/>
    </row>
    <row r="42" spans="1:9" ht="16.5" customHeight="1">
      <c r="A42" s="118"/>
      <c r="B42" s="118"/>
      <c r="C42" s="117"/>
      <c r="D42" s="117"/>
      <c r="E42" s="117"/>
      <c r="F42" s="117"/>
      <c r="G42" s="117"/>
      <c r="H42" s="117"/>
      <c r="I42" s="117"/>
    </row>
    <row r="43" spans="1:9" ht="16.5" customHeight="1">
      <c r="A43" s="170" t="s">
        <v>187</v>
      </c>
      <c r="B43" s="170"/>
      <c r="C43" s="170"/>
      <c r="D43" s="170"/>
      <c r="E43" s="170"/>
      <c r="F43" s="170"/>
      <c r="G43" s="170"/>
      <c r="H43" s="170"/>
      <c r="I43" s="170"/>
    </row>
    <row r="44" spans="1:9" ht="16.5" customHeight="1">
      <c r="A44" s="171" t="s">
        <v>211</v>
      </c>
      <c r="B44" s="171"/>
      <c r="C44" s="171"/>
      <c r="D44" s="171"/>
      <c r="E44" s="171"/>
      <c r="F44" s="171"/>
      <c r="G44" s="171"/>
      <c r="H44" s="171"/>
      <c r="I44" s="171"/>
    </row>
    <row r="45" spans="1:9" ht="16.5" customHeight="1">
      <c r="A45" s="164" t="s">
        <v>210</v>
      </c>
      <c r="B45" s="164"/>
      <c r="C45" s="164"/>
      <c r="D45" s="164"/>
      <c r="E45" s="164"/>
      <c r="F45" s="164"/>
      <c r="G45" s="164"/>
      <c r="H45" s="164"/>
      <c r="I45" s="164"/>
    </row>
  </sheetData>
  <mergeCells count="14">
    <mergeCell ref="F3:G3"/>
    <mergeCell ref="F4:G4"/>
    <mergeCell ref="A43:I43"/>
    <mergeCell ref="A44:I44"/>
    <mergeCell ref="A45:I45"/>
    <mergeCell ref="A35:I35"/>
    <mergeCell ref="A1:I1"/>
    <mergeCell ref="A2:I2"/>
    <mergeCell ref="B3:C3"/>
    <mergeCell ref="H3:I3"/>
    <mergeCell ref="B4:C4"/>
    <mergeCell ref="H4:I4"/>
    <mergeCell ref="D3:E3"/>
    <mergeCell ref="D4:E4"/>
  </mergeCells>
  <printOptions/>
  <pageMargins left="0.1968503937007874" right="0.1968503937007874" top="0.17" bottom="0.3937007874015748" header="0.15748031496062992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workbookViewId="0" topLeftCell="A22">
      <selection activeCell="A35" sqref="A35:IV37"/>
    </sheetView>
  </sheetViews>
  <sheetFormatPr defaultColWidth="9.140625" defaultRowHeight="12.75"/>
  <cols>
    <col min="1" max="1" width="63.28125" style="2" customWidth="1"/>
    <col min="2" max="2" width="7.421875" style="2" customWidth="1"/>
    <col min="3" max="3" width="17.00390625" style="72" customWidth="1"/>
    <col min="4" max="16384" width="9.140625" style="2" customWidth="1"/>
  </cols>
  <sheetData>
    <row r="1" spans="1:3" ht="21">
      <c r="A1" s="145" t="s">
        <v>212</v>
      </c>
      <c r="B1" s="145"/>
      <c r="C1" s="145"/>
    </row>
    <row r="2" spans="1:3" ht="21">
      <c r="A2" s="145" t="s">
        <v>130</v>
      </c>
      <c r="B2" s="145"/>
      <c r="C2" s="145"/>
    </row>
    <row r="3" spans="1:3" ht="21">
      <c r="A3" s="2" t="s">
        <v>174</v>
      </c>
      <c r="C3" s="72">
        <v>343915</v>
      </c>
    </row>
    <row r="4" spans="1:3" ht="21">
      <c r="A4" s="2" t="s">
        <v>175</v>
      </c>
      <c r="C4" s="72">
        <v>7484.46</v>
      </c>
    </row>
    <row r="5" spans="1:3" ht="21">
      <c r="A5" s="49" t="s">
        <v>131</v>
      </c>
      <c r="B5" s="68"/>
      <c r="C5" s="74">
        <f>SUM(C3:C4)</f>
        <v>351399.46</v>
      </c>
    </row>
    <row r="9" spans="1:3" ht="21">
      <c r="A9" s="145" t="s">
        <v>213</v>
      </c>
      <c r="B9" s="145"/>
      <c r="C9" s="145"/>
    </row>
    <row r="10" spans="1:3" ht="21">
      <c r="A10" s="145" t="s">
        <v>133</v>
      </c>
      <c r="B10" s="145"/>
      <c r="C10" s="145"/>
    </row>
    <row r="11" spans="1:3" ht="21">
      <c r="A11" s="2" t="s">
        <v>154</v>
      </c>
      <c r="B11" s="67"/>
      <c r="C11" s="73">
        <v>492200</v>
      </c>
    </row>
    <row r="12" spans="1:3" ht="21">
      <c r="A12" s="2" t="s">
        <v>155</v>
      </c>
      <c r="B12" s="67"/>
      <c r="C12" s="73">
        <v>243000</v>
      </c>
    </row>
    <row r="13" spans="1:3" ht="21">
      <c r="A13" s="2" t="s">
        <v>156</v>
      </c>
      <c r="B13" s="67"/>
      <c r="C13" s="73">
        <v>170000</v>
      </c>
    </row>
    <row r="14" spans="1:3" ht="21">
      <c r="A14" s="2" t="s">
        <v>157</v>
      </c>
      <c r="B14" s="67"/>
      <c r="C14" s="73">
        <v>20000</v>
      </c>
    </row>
    <row r="15" spans="1:3" ht="21">
      <c r="A15" s="2" t="s">
        <v>158</v>
      </c>
      <c r="B15" s="67"/>
      <c r="C15" s="73">
        <v>140000</v>
      </c>
    </row>
    <row r="16" spans="1:3" ht="21">
      <c r="A16" s="49" t="s">
        <v>131</v>
      </c>
      <c r="B16" s="68"/>
      <c r="C16" s="74">
        <f>SUM(C11:C15)</f>
        <v>1065200</v>
      </c>
    </row>
    <row r="19" spans="1:3" ht="21">
      <c r="A19" s="145" t="s">
        <v>214</v>
      </c>
      <c r="B19" s="145"/>
      <c r="C19" s="145"/>
    </row>
    <row r="20" spans="1:3" ht="21">
      <c r="A20" s="145" t="s">
        <v>132</v>
      </c>
      <c r="B20" s="145"/>
      <c r="C20" s="145"/>
    </row>
    <row r="21" spans="1:3" ht="21">
      <c r="A21" s="2" t="s">
        <v>159</v>
      </c>
      <c r="B21" s="49"/>
      <c r="C21" s="76">
        <v>5000</v>
      </c>
    </row>
    <row r="22" spans="1:3" ht="21">
      <c r="A22" s="2" t="s">
        <v>160</v>
      </c>
      <c r="B22" s="49"/>
      <c r="C22" s="76">
        <v>4500</v>
      </c>
    </row>
    <row r="23" spans="1:3" ht="21">
      <c r="A23" s="2" t="s">
        <v>161</v>
      </c>
      <c r="B23" s="67"/>
      <c r="C23" s="73">
        <v>249900</v>
      </c>
    </row>
    <row r="24" spans="1:3" ht="21">
      <c r="A24" s="2" t="s">
        <v>162</v>
      </c>
      <c r="B24" s="67"/>
      <c r="C24" s="73">
        <v>71566.95</v>
      </c>
    </row>
    <row r="25" spans="1:3" ht="21">
      <c r="A25" s="2" t="s">
        <v>163</v>
      </c>
      <c r="B25" s="67"/>
      <c r="C25" s="73">
        <v>8561.28</v>
      </c>
    </row>
    <row r="26" spans="1:3" ht="21">
      <c r="A26" s="2" t="s">
        <v>164</v>
      </c>
      <c r="B26" s="67"/>
      <c r="C26" s="73">
        <v>16537.5</v>
      </c>
    </row>
    <row r="27" spans="1:3" ht="21">
      <c r="A27" s="2" t="s">
        <v>165</v>
      </c>
      <c r="B27" s="67"/>
      <c r="C27" s="73">
        <v>6300</v>
      </c>
    </row>
    <row r="28" spans="1:3" ht="21">
      <c r="A28" s="49" t="s">
        <v>131</v>
      </c>
      <c r="B28" s="68"/>
      <c r="C28" s="74">
        <f>SUM(C21:C27)</f>
        <v>362365.73000000004</v>
      </c>
    </row>
    <row r="29" ht="21">
      <c r="B29" s="60"/>
    </row>
    <row r="30" ht="21">
      <c r="B30" s="60"/>
    </row>
    <row r="31" ht="21">
      <c r="B31" s="60"/>
    </row>
    <row r="32" spans="1:3" ht="21">
      <c r="A32" s="145"/>
      <c r="B32" s="145"/>
      <c r="C32" s="145"/>
    </row>
    <row r="33" spans="1:3" ht="21">
      <c r="A33" s="145"/>
      <c r="B33" s="145"/>
      <c r="C33" s="145"/>
    </row>
    <row r="34" spans="2:3" ht="21">
      <c r="B34" s="67"/>
      <c r="C34" s="75"/>
    </row>
    <row r="35" spans="2:3" ht="21">
      <c r="B35" s="67"/>
      <c r="C35" s="75"/>
    </row>
    <row r="36" spans="1:3" ht="21">
      <c r="A36" s="49"/>
      <c r="B36" s="68"/>
      <c r="C36" s="74"/>
    </row>
  </sheetData>
  <mergeCells count="8">
    <mergeCell ref="A19:C19"/>
    <mergeCell ref="A20:C20"/>
    <mergeCell ref="A32:C32"/>
    <mergeCell ref="A33:C33"/>
    <mergeCell ref="A1:C1"/>
    <mergeCell ref="A2:C2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iLLuSioN</cp:lastModifiedBy>
  <cp:lastPrinted>2013-10-15T08:35:32Z</cp:lastPrinted>
  <dcterms:created xsi:type="dcterms:W3CDTF">2011-10-05T05:34:49Z</dcterms:created>
  <dcterms:modified xsi:type="dcterms:W3CDTF">2013-10-15T08:35:37Z</dcterms:modified>
  <cp:category/>
  <cp:version/>
  <cp:contentType/>
  <cp:contentStatus/>
</cp:coreProperties>
</file>